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D:\SORENY\2021\POA\"/>
    </mc:Choice>
  </mc:AlternateContent>
  <xr:revisionPtr revIDLastSave="0" documentId="8_{B94A2ACF-602A-4D8B-A812-77DC57D3ADC3}" xr6:coauthVersionLast="47" xr6:coauthVersionMax="47" xr10:uidLastSave="{00000000-0000-0000-0000-000000000000}"/>
  <bookViews>
    <workbookView xWindow="-120" yWindow="-120" windowWidth="29040" windowHeight="15840" activeTab="1" xr2:uid="{00000000-000D-0000-FFFF-FFFF00000000}"/>
  </bookViews>
  <sheets>
    <sheet name="MCC" sheetId="1" r:id="rId1"/>
    <sheet name="Apoyo" sheetId="4" r:id="rId2"/>
    <sheet name="Financiero" sheetId="2" r:id="rId3"/>
    <sheet name="Hoja5" sheetId="5" state="hidden" r:id="rId4"/>
    <sheet name="Consolidado" sheetId="6" r:id="rId5"/>
  </sheets>
  <definedNames>
    <definedName name="NACA">#REF!</definedName>
    <definedName name="NAS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6" i="4" l="1"/>
  <c r="U5" i="4" l="1"/>
  <c r="P5" i="6"/>
  <c r="P6" i="6"/>
  <c r="P4" i="6"/>
  <c r="O5" i="6"/>
  <c r="O6" i="6"/>
  <c r="O4" i="6"/>
  <c r="M5" i="6"/>
  <c r="M6" i="6"/>
  <c r="M4" i="6"/>
  <c r="L5" i="6"/>
  <c r="L6" i="6"/>
  <c r="L4" i="6"/>
  <c r="J5" i="6"/>
  <c r="J6" i="6"/>
  <c r="J4" i="6"/>
  <c r="F5" i="6"/>
  <c r="F6" i="6"/>
  <c r="F4" i="6"/>
  <c r="I5" i="6"/>
  <c r="I6" i="6"/>
  <c r="I4" i="6"/>
  <c r="D5" i="6"/>
  <c r="D6" i="6"/>
  <c r="D4" i="6"/>
  <c r="N5" i="6"/>
  <c r="N6" i="6"/>
  <c r="N4" i="6"/>
  <c r="K5" i="6"/>
  <c r="K6" i="6"/>
  <c r="K4" i="6"/>
  <c r="H5" i="6"/>
  <c r="H6" i="6"/>
  <c r="H4" i="6"/>
  <c r="B5" i="6"/>
  <c r="B6" i="6"/>
  <c r="B4" i="6"/>
  <c r="D13" i="6" l="1"/>
  <c r="B13" i="6"/>
  <c r="C13" i="6"/>
  <c r="D11" i="6"/>
  <c r="B11" i="6"/>
  <c r="C11" i="6"/>
  <c r="D15" i="6"/>
  <c r="B15" i="6"/>
  <c r="C15" i="6"/>
  <c r="O7" i="6"/>
  <c r="F7" i="6"/>
  <c r="G7" i="6" s="1"/>
  <c r="J7" i="6"/>
  <c r="M7" i="6"/>
  <c r="P7" i="6"/>
  <c r="K7" i="6"/>
  <c r="N7" i="6"/>
  <c r="D7" i="6"/>
  <c r="E7" i="6" s="1"/>
  <c r="B7" i="6"/>
  <c r="C7" i="6" s="1"/>
  <c r="I7" i="6"/>
  <c r="L7" i="6"/>
  <c r="H7" i="6"/>
  <c r="E5" i="6" l="1"/>
  <c r="C14" i="6" s="1"/>
  <c r="E4" i="6"/>
  <c r="B14" i="6" s="1"/>
  <c r="E6" i="6"/>
  <c r="D14" i="6" s="1"/>
  <c r="C5" i="6"/>
  <c r="C12" i="6" s="1"/>
  <c r="C4" i="6"/>
  <c r="B12" i="6" s="1"/>
  <c r="C6" i="6"/>
  <c r="D12" i="6" s="1"/>
  <c r="G5" i="6"/>
  <c r="C16" i="6" s="1"/>
  <c r="G4" i="6"/>
  <c r="G6" i="6"/>
  <c r="D16" i="6" s="1"/>
  <c r="B16" i="6" l="1"/>
  <c r="B9" i="6"/>
</calcChain>
</file>

<file path=xl/sharedStrings.xml><?xml version="1.0" encoding="utf-8"?>
<sst xmlns="http://schemas.openxmlformats.org/spreadsheetml/2006/main" count="621" uniqueCount="271">
  <si>
    <t>PRODUCTO / INDICADOR</t>
  </si>
  <si>
    <t>UNIDAD</t>
  </si>
  <si>
    <t>ESTREATEGIA</t>
  </si>
  <si>
    <t>PROGRAMA</t>
  </si>
  <si>
    <t>ACCIONES / PROYECTOS</t>
  </si>
  <si>
    <t>RESPONSABLES</t>
  </si>
  <si>
    <t>Realizar auto evaluación del sistema de acreditación</t>
  </si>
  <si>
    <t>Número</t>
  </si>
  <si>
    <t>Hospital fortalecido en el Sistema de gestión de la calidad y el desarrollo organizacional</t>
  </si>
  <si>
    <t>Sistema de gestión y direccionamiento estratégico para el desarrollo organizacional</t>
  </si>
  <si>
    <t>Comité de calidad y auditorías</t>
  </si>
  <si>
    <t>Comité Técnico Científico</t>
  </si>
  <si>
    <t>Calificación de autoevaluación con estándares de acreditación</t>
  </si>
  <si>
    <t>Calificación</t>
  </si>
  <si>
    <t>≥1,20</t>
  </si>
  <si>
    <t>Informe anual de seguimiento a los requisitos de habilitación de servicios.</t>
  </si>
  <si>
    <t>Cumplimiento en la ejecución de los planes de mejora institucional (Calificación anual de Gestión de control Interno MECI)</t>
  </si>
  <si>
    <t xml:space="preserve">Porcentaje </t>
  </si>
  <si>
    <t>≥60%</t>
  </si>
  <si>
    <t>≥75%</t>
  </si>
  <si>
    <t>≥80%</t>
  </si>
  <si>
    <t>≥90%</t>
  </si>
  <si>
    <t>Comité de  calidad y auditoría</t>
  </si>
  <si>
    <t>Comité de  calidad y auditorías</t>
  </si>
  <si>
    <t>Nivel de estandarización de procesos</t>
  </si>
  <si>
    <t>Porcentaje</t>
  </si>
  <si>
    <t xml:space="preserve">Adherencia a protocolos y guías clínicas </t>
  </si>
  <si>
    <t>Cumplimiento del Plan de Desarrollo</t>
  </si>
  <si>
    <t>Junta Directiva</t>
  </si>
  <si>
    <t>Cumplimiento del Plan de Gestión</t>
  </si>
  <si>
    <t>Cumplimiento del POA</t>
  </si>
  <si>
    <t>Vigilancia de eventos adversos trazadores</t>
  </si>
  <si>
    <t xml:space="preserve">    ≥95% </t>
  </si>
  <si>
    <t>≥95%</t>
  </si>
  <si>
    <t>Hospital con procesos de atención humanizada e integrales centrados en el usuario y su familia.</t>
  </si>
  <si>
    <t>Mejoramiento de la calidad en la atención</t>
  </si>
  <si>
    <t>Gerencia</t>
  </si>
  <si>
    <t>Eventos adversos reportados en hospitalización y urgencias</t>
  </si>
  <si>
    <t>≤4%</t>
  </si>
  <si>
    <t>Eventos adversos reportados en los servicios ambulatorios</t>
  </si>
  <si>
    <t>≤1%</t>
  </si>
  <si>
    <t>Reingresos al servicio de hospitalización por la misma causa antes 72 horas</t>
  </si>
  <si>
    <t>Reingresos al servicio de urgencias por la misma causa antes 48 horas</t>
  </si>
  <si>
    <t>≤3%</t>
  </si>
  <si>
    <t>Reingresos al servicio de consulta externa por la misma causa antes de 15 días</t>
  </si>
  <si>
    <t>Comité técnico científico</t>
  </si>
  <si>
    <t>Puntualidad para la atención en los servicios de consulta externa (médica, odontológica, PEDT)</t>
  </si>
  <si>
    <t>Minutos</t>
  </si>
  <si>
    <t>Proporción global de cumplimiento de metas de PEDT</t>
  </si>
  <si>
    <t>≥70%</t>
  </si>
  <si>
    <t>Hospital con procesos de atención integrales centrados en el usuario y su familia.</t>
  </si>
  <si>
    <t>Comité de PEDT y APS</t>
  </si>
  <si>
    <t>Cumplimiento del plan de información primaria y secundaria</t>
  </si>
  <si>
    <t xml:space="preserve">Cumplimiento en la gestión de residuos hospitalarios en la ESE </t>
  </si>
  <si>
    <t>Hospital física y ambientalmente Saludable</t>
  </si>
  <si>
    <t>Responsabilidad social</t>
  </si>
  <si>
    <t>Satisfacción del usuario, familia y grupos de interés.</t>
  </si>
  <si>
    <t>≥85%</t>
  </si>
  <si>
    <t>Hospital competitivo para la fidelización y  la sostenibilidad</t>
  </si>
  <si>
    <t>Participación Social</t>
  </si>
  <si>
    <t>Vulneración de derechos</t>
  </si>
  <si>
    <t xml:space="preserve">Tasa </t>
  </si>
  <si>
    <t>&lt; de 1 por mil</t>
  </si>
  <si>
    <t>Grado de conocimiento de los deberes y derechos de clientes internos y/o externos.</t>
  </si>
  <si>
    <t>≥50%</t>
  </si>
  <si>
    <t>Manifestaciones con respuesta antes de 15 días</t>
  </si>
  <si>
    <t>Comité de ética.</t>
  </si>
  <si>
    <t>Cumplimiento del cronograma de alianza de usuarios</t>
  </si>
  <si>
    <t>Cumplimiento del plan de comunicación informativa y organizacional</t>
  </si>
  <si>
    <t>Hospital con información sistematizada, segura y confiable</t>
  </si>
  <si>
    <t>Mejoramiento del sistema de información</t>
  </si>
  <si>
    <t>Equilibrio presupuestal con recaudo.</t>
  </si>
  <si>
    <t xml:space="preserve">Resultado </t>
  </si>
  <si>
    <t>≥1</t>
  </si>
  <si>
    <t>Hospital con sostenibilidad financiera y administrativa</t>
  </si>
  <si>
    <t>Eficiencia financiera y administrativa</t>
  </si>
  <si>
    <t>Subdirección administrativa</t>
  </si>
  <si>
    <t>Reducción de la glosa por facturación.</t>
  </si>
  <si>
    <t>&lt;4%</t>
  </si>
  <si>
    <t>Fortalecimiento del proceso de facturación</t>
  </si>
  <si>
    <t>Comité de glosas</t>
  </si>
  <si>
    <t>Recuperación de cartera</t>
  </si>
  <si>
    <t>Saneamiento de la cartera</t>
  </si>
  <si>
    <t>Evolución del gasto por unidad de valor relativo producida</t>
  </si>
  <si>
    <t>&lt;0.9%</t>
  </si>
  <si>
    <t>&lt;0,9%</t>
  </si>
  <si>
    <t>Cumplimiento de plan de implementación de sistema de costos</t>
  </si>
  <si>
    <t>Margen de utilidad</t>
  </si>
  <si>
    <t>≥10%</t>
  </si>
  <si>
    <t>Gerencia y subdirección administrativa.</t>
  </si>
  <si>
    <t>Monto de la deuda superior a 30 días por concepto de salarios del personal de planta y por concepto de contratación de servicios, y variación del monto frente a la vigencia anterior</t>
  </si>
  <si>
    <t xml:space="preserve">Pesos </t>
  </si>
  <si>
    <t>Informes de análisis de la prestación de servicios de la ESE con base en los RIPS en la vigencia</t>
  </si>
  <si>
    <t xml:space="preserve">Cantidad </t>
  </si>
  <si>
    <t>Caracterización de la población capitada, teniendo en cuenta como mínimo el perfil epidemiológico y las frecuencias de uso de los servicios, como soporte  para el análisis epidemiológico y la ampliación de  servicios</t>
  </si>
  <si>
    <t>Proporción de medicamentos y material médico quirúrgico adquiridos mediante mecanismos de compras conjuntas, a través de cooperativas de Empresas Sociales del Estado y/o mecanismos electrónicos</t>
  </si>
  <si>
    <t>≥0.7%</t>
  </si>
  <si>
    <t>Requerimientos judiciales contestados dentro del término legal</t>
  </si>
  <si>
    <t>Oportunidad en el reporte de información en cumplimiento del Decreto 2193 de 2004,o la norma que la sustituya</t>
  </si>
  <si>
    <t>Oportunidad en la entrega del reporte de información en cumplimiento de la Circular Única expedida por la Superintendencia Nacional de Salud o la norma que la sustituya</t>
  </si>
  <si>
    <t>Ejecución del plan de compras de bienes y servicios</t>
  </si>
  <si>
    <t>Fortalecimiento de la gestión de los bienes y servicios.</t>
  </si>
  <si>
    <t>Comité de compras.</t>
  </si>
  <si>
    <t>Cumplimiento de planes de mantenimiento preventivo y correctivo y de calibración de equipos biomédicos, de computo, de comunicación y de infraestructura</t>
  </si>
  <si>
    <t>Hospital con recursos físicos  y tecnológicos seguros y confortables</t>
  </si>
  <si>
    <t>Mejoramiento físico y renovación tecnológica</t>
  </si>
  <si>
    <t xml:space="preserve">Eventos adversos gestionados asociados a tecnovigilancia </t>
  </si>
  <si>
    <t>Porcentaje de satisfacción del cliente interno</t>
  </si>
  <si>
    <t>≥65%</t>
  </si>
  <si>
    <t>Hospital con talento humano potencializado para el desarrollo y el cambio institucional</t>
  </si>
  <si>
    <t>Gestión del talento humano con énfasis en la humanización de la atención</t>
  </si>
  <si>
    <t>Accidentes de trabajo gestionados en la vigencia</t>
  </si>
  <si>
    <t>COPASO</t>
  </si>
  <si>
    <t>Clima laboral adecuado alcanzado</t>
  </si>
  <si>
    <t>Comité de bienestar social</t>
  </si>
  <si>
    <t>Informe de seguimiento a los convenios docencia servicio</t>
  </si>
  <si>
    <t xml:space="preserve">Número </t>
  </si>
  <si>
    <t>Fortalecer la Institución como centro de práctica universitaria del personal de la salud.</t>
  </si>
  <si>
    <t>Investigaciones desarrolladas</t>
  </si>
  <si>
    <t>Promover y desarrollar investigación científica en la E.S.E, facilitando el posicionamiento y la contribución efectiva en el mejoramiento de la calidad de vida</t>
  </si>
  <si>
    <t>Talento humano evaluado</t>
  </si>
  <si>
    <t>AREA O PROCESO</t>
  </si>
  <si>
    <t>META O LINEA DE BASE</t>
  </si>
  <si>
    <t xml:space="preserve">Evaluación y mejoramiento
(gestión de la calidad y sistema de control  interno)
</t>
  </si>
  <si>
    <t xml:space="preserve">Comité de calidad y auditorías
Comité Técnico Científico
</t>
  </si>
  <si>
    <t xml:space="preserve">                        Direccionamiento
(direccionamiento estratégico)
</t>
  </si>
  <si>
    <t xml:space="preserve">&gt;90% </t>
  </si>
  <si>
    <t xml:space="preserve">Misional
 (recuperación de la salud y apoyo asistencial)
</t>
  </si>
  <si>
    <t xml:space="preserve">Gerencia
Comité de  calidad y auditorías    
</t>
  </si>
  <si>
    <t>Oportunidad para la atención en los diferentes servicios de la E.S.E</t>
  </si>
  <si>
    <t xml:space="preserve">Gerencia
Comité técnico científico
</t>
  </si>
  <si>
    <t xml:space="preserve"> Implementar SOGC
 Sistematización de los registros clínicos y administrativos (HC integrada con el software asistencial)
</t>
  </si>
  <si>
    <t xml:space="preserve">Gerencia
Comité de  calidad y auditorías
</t>
  </si>
  <si>
    <t xml:space="preserve">Misional
 (apoyo logístico a la asistencia)
</t>
  </si>
  <si>
    <t xml:space="preserve">Comité técnico Científico.
Comité de PEDT
</t>
  </si>
  <si>
    <t xml:space="preserve">Comité de ética.
Comité técnico científico
</t>
  </si>
  <si>
    <t xml:space="preserve">Apoyo 
(Gestión de información)
</t>
  </si>
  <si>
    <t xml:space="preserve">Eventos adversos
asociados al sistema de información gestionados
</t>
  </si>
  <si>
    <t xml:space="preserve">Comité de sostenibilidad contable.
Subdirección administrativa
</t>
  </si>
  <si>
    <t xml:space="preserve">Gerencia.
Comité técnico científico
</t>
  </si>
  <si>
    <t xml:space="preserve">Gerencia
Comité de bienestar social.
Área jurídica.
Área de control interno.
</t>
  </si>
  <si>
    <t>Diseñar e implementar plan de mantenimiento</t>
  </si>
  <si>
    <t xml:space="preserve">Copaso
Cofyte
</t>
  </si>
  <si>
    <t xml:space="preserve">Apoyo 
(Gestión del Desarrollo Humano)
</t>
  </si>
  <si>
    <t xml:space="preserve">Comité técnico científico
Comité de ética hospitalaria
</t>
  </si>
  <si>
    <t>SEGUIMIENTO AL CUMPLIMIENTO</t>
  </si>
  <si>
    <t>ACTIVIDAD EJECUTADA</t>
  </si>
  <si>
    <t>ACTIVIDAD EN DESARROLLO</t>
  </si>
  <si>
    <t>ACTIVIDAD NO EJECUTADA</t>
  </si>
  <si>
    <t xml:space="preserve">               SEGUIMIENTO 1
FECHA:</t>
  </si>
  <si>
    <t>Estado</t>
  </si>
  <si>
    <t>Responsable del seguimiento</t>
  </si>
  <si>
    <t>OBSERVACIONES</t>
  </si>
  <si>
    <t xml:space="preserve">               SEGUIMIENTO 2
FECHA:</t>
  </si>
  <si>
    <t xml:space="preserve">               SEGUIMIENTO 3
FECHA:</t>
  </si>
  <si>
    <t xml:space="preserve">               SEGUIMIENTO 4
FECHA:</t>
  </si>
  <si>
    <t xml:space="preserve">Iniciar la Implementación del Sistema de Acreditación Institucional, teniendo como base:
Asesoría y capacitación.
Jornadas de sensibilización.
Implementación participativa
</t>
  </si>
  <si>
    <t>Seguimiento periódico al cumplimiento de los requisitos mínimos de Habilitación de los servicios.</t>
  </si>
  <si>
    <t>Comité de  calidad y 
auditorías</t>
  </si>
  <si>
    <t>Implementar la Gestión Social de Riesgos en el Hospital.</t>
  </si>
  <si>
    <t>Iniciar con la implementación del MECI: Modelo Estándar de Control Interno, integrado al sistema de calidad.</t>
  </si>
  <si>
    <t xml:space="preserve">Documentación, actualización y evaluación de los documentos que integran el Sistema de Gestión de la Calidad en cumplimiento de la normatividad vigente. 
</t>
  </si>
  <si>
    <t>Hospital fortalecido en el Sistema de gestión de la calidad
 y el desarrollo organizacional</t>
  </si>
  <si>
    <t xml:space="preserve">
Fortalecimiento del proceso de direccionamiento estratégico con acciones de: inducción, reinducción y capacitación a la Junta Directiva, y acercamiento con la comunidad a través de los representantes.
Seguimiento periódico a la Gestión por Procesos
</t>
  </si>
  <si>
    <t xml:space="preserve">Implementación del PAMEC
 Implementación del sistema de gestión de riesgos
 Implementación del Modelo de Seguridad del Paciente en la E.S.E.
</t>
  </si>
  <si>
    <t xml:space="preserve"> Implementar SOGC Implementación de políticas de priorización en la atención
 Optimización de la capacidad instalada
 Cobertura de la identificación y resolución de necesidades y expectativas del usuario de manera interdisciplinaria en los diferentes servicios de la E.S.E.
Digitalización de Rayos X odontológicos.
Proyecto de Telemedicina
Sistema de información de medicamentos.
</t>
  </si>
  <si>
    <t xml:space="preserve">
Consulta médica general (1día) Consulta odontológica (3 días)
Triage 1 (10 minutos)
Triage 2 (30 minutos)
Triage 3 (1 hora)
</t>
  </si>
  <si>
    <t xml:space="preserve">Misional (Prevención y mantenimiento de la salud)
</t>
  </si>
  <si>
    <t xml:space="preserve"> Fortalecimiento del comité de PEDT
Fortalecimiento del programa de PEDT (IAMI, AIEPI, APS, Discapacidad, Disminución de la desnutrición de la mujer gestante, Familia con trato digno,)
Articulación con el programa de intervenciones colectivas.
Fortalecimiento en las acciones del programa ampliado de vacunación.
Implementación de la normatividad vigente para atención de los usuarios. Fortalecimiento del programa de Crecimiento y desarrollo.
Fortalecimiento de los programas de Salud mental: prevención del suicidio, violencia, encuentros de pareja).
Fortalecimiento de la inducción a la demanda y la búsqueda de inasistentes. Seguimiento al porcentaje de efectividad de la demanda inducida.
Comunicación y educación en salud a través de  radio.
</t>
  </si>
  <si>
    <t xml:space="preserve">
Misional (apoyo logístico a la asistencia)
</t>
  </si>
  <si>
    <t xml:space="preserve">
Fortalecimiento de los procesos de gestión de información, mediante la elaboración de un plan de información primaria y secundaria: y la elaboración del BSC de la ESE
Implementación de las TRD y las TVD
 Historia clínica sistematizada implementada
 implementación de la taquilla única de correspondencia.
socialización e implementación de formatos y listado maestro de documentos
</t>
  </si>
  <si>
    <t xml:space="preserve">mplementar un Plan de Gestión Integral de Residuos Hospitalarios
Implementar el programa de las cinco S.
Implementar proyecto hospital ambientalmente saludable
</t>
  </si>
  <si>
    <t xml:space="preserve">Apoyo  (gestión de ambiente físico)
</t>
  </si>
  <si>
    <t xml:space="preserve">Fortalecimiento del SIAU
Diseñar e implementar el Manual del usuario
Seguimiento a la implementación del proceso. 
 Estructurar e implementar el área de Trámites, Referencia y Contra referencia de Usuarios
</t>
  </si>
  <si>
    <t xml:space="preserve">Capacitación, gestión y formación de los comités de salud de las J.A.C., y Agentes Primarios en Salud.
Fortalecimiento y puesta en marcha del COPACO.
Fortalecer el proceso de educación continuada en salud para los funcionarios. Diseñar e implementar el proyecto de identificación, garantía y cumplimiento de derechos y deberes.
</t>
  </si>
  <si>
    <t>Fortalecimiento del SIAU.</t>
  </si>
  <si>
    <t xml:space="preserve">Revisión de la conformación de alianza de usuarios.
Fortalecimiento de la alianza de usuarios de la ESE.
</t>
  </si>
  <si>
    <t>Fortalecimiento del proceso de gestión de comunicación informativa y organizacional (medios de comunicación interna y externa)</t>
  </si>
  <si>
    <t xml:space="preserve">Fortalecer el proceso de la seguridad del sistema de información.
Ajustar e implementar Plan de Contingencias de los sistemas de información.
Programar y ejecutar plan de capacitación en sistemas de información al cliente interno.
</t>
  </si>
  <si>
    <t>CUMPLIMIENTO FRENTE  LA META</t>
  </si>
  <si>
    <t xml:space="preserve">
Consulta médica general (1día) Consulta odontológica (3 días)
Triage 1 (10 minutos)
Triage 2 (30 minutos)
Triage 3 (1 hora)
</t>
  </si>
  <si>
    <t xml:space="preserve">Realización de estudio de cargas laborales (Manual de funciones actualizado).
 Seguimiento de indicadores
</t>
  </si>
  <si>
    <t xml:space="preserve">Implementación del programa de Clima Laboral.
Implementación del programa de Salud Ocupacional, el cual incluye: inspección de riesgos (seguridad industrial y control de accidentes de trabajo), ausentismo, manejo del stress, caminatas ecológicas, carreras de observación jornada de la salud y, demás actividades lúdicas y de esparcimiento.
Implementación del plan de capacitaciones institucional
</t>
  </si>
  <si>
    <t xml:space="preserve">Comité de salud ocupacional (COPASO), Las aseguradoras
</t>
  </si>
  <si>
    <t xml:space="preserve">Implementación del programa de recreación y cultura para empleado y su familia.
Implementación del plan de estímulos e incentivos para el personal vinculado y contratista.
implementar proyecto de fraternidad en la salud como medio de humanización.
</t>
  </si>
  <si>
    <t xml:space="preserve">Fortalecimiento del programa de inducción y reinducción del personal y, la evaluación de desempeño.
Capacitación, evaluación y certificación en competencias laborales.
</t>
  </si>
  <si>
    <t xml:space="preserve">       SEGUIMIENTO 1
FECHA:</t>
  </si>
  <si>
    <t xml:space="preserve">         EGUIMIENTO 2
FECHA:</t>
  </si>
  <si>
    <t xml:space="preserve">          SEGUIMIENTO 3
FECHA:</t>
  </si>
  <si>
    <t xml:space="preserve">         SEGUIMIENTO 4
FECHA:</t>
  </si>
  <si>
    <t xml:space="preserve">Apoyo (Gestión financiera y administrativa)
</t>
  </si>
  <si>
    <t xml:space="preserve">Estudio de mercadeo
Ampliación y diversificación de servicios
 ejecución presupuestal al día.
Revisión permanente de CDP para el control de la gestión.
</t>
  </si>
  <si>
    <t xml:space="preserve">Fortalecimiento del proceso de facturación
Capacitación continua a los facturadores
Mejoramiento de la productividad  
Comprometer menos gastos 
Aumentar facturación de PEDT por evento
</t>
  </si>
  <si>
    <t>Implementación del sistema de costos de la ESE</t>
  </si>
  <si>
    <t xml:space="preserve">Fortalecimiento del proceso de contratación 
Sensibilización al usuario con respecto al uso adecuado de los servicios de salud
</t>
  </si>
  <si>
    <t xml:space="preserve">Mantener un buen ambiente laboral con todo el recurso humano, garantizándole a éste su remuneración oportuna, acorde con el recaudo de la empresa
Buscar mejor recaudo para el pago de compromisos laborales.
Comprometer menos gastos para poder ahorrar para pago de compromisos laborales.
Facturar mayores servicios de tal manera que aumente la expectativa de ingresos en contratos por evento.
</t>
  </si>
  <si>
    <t>Desarrollar política de compra de MMQ y de medicamentos a bajos costos utilizando mecanismos alternos de compras.
Compra de medicamentos a COHAN.</t>
  </si>
  <si>
    <t>Fortalecimiento de la gestión jurídica.</t>
  </si>
  <si>
    <t xml:space="preserve">Fortalecimiento del proceso de capacitación al personal
Mejoramiento de los sistemas de información institucional
Desarrollo de la cultura del archivo, flujo documental y de correspondencia
</t>
  </si>
  <si>
    <t xml:space="preserve">Proyecto de dotación y puesta en funcionamiento de equipos asistenciales, industriales y hospitalarios.
Implementación del programa de tecnovigilancia 
mplementación Programa de Metrología
Implementación del Plan de Emergencias.
</t>
  </si>
  <si>
    <t>AREAS/CUMPLIMIENTO</t>
  </si>
  <si>
    <t>DIRECCIONAMIENTO
 ESTRATEGICO Y MCC</t>
  </si>
  <si>
    <t>Gestión financiera 
y administrativa</t>
  </si>
  <si>
    <t>1ER. SEGUIMEINTO</t>
  </si>
  <si>
    <t>2DO. SEGUIMEINTO</t>
  </si>
  <si>
    <t>3ER. SEGUIMEINTO</t>
  </si>
  <si>
    <t>4TO. SEGUIMEINTO</t>
  </si>
  <si>
    <t>CONSOLIDADO DEL CUMPLIMIENTO DE LAS ACCIONES FORMULADAS</t>
  </si>
  <si>
    <t>TOTAL</t>
  </si>
  <si>
    <t xml:space="preserve">Gestión Apoyo
</t>
  </si>
  <si>
    <t>Se observa documento PAMEC con enfoque de acreditación, cronograma de ruta critica donde se desarrolla y la autoevaluación realizados a lossiete (7)  Estándares.</t>
  </si>
  <si>
    <t>1,32</t>
  </si>
  <si>
    <t>Los resultados arrojados en la autoevaluación 2020 fue del 1,32 frente a los estándares de acreditación.</t>
  </si>
  <si>
    <t>Se realizó autoevaluación con la 2300 de 2014, teniendo en cuenta que aún estaba vigente; transición a la 3100 de 2019.</t>
  </si>
  <si>
    <t>La entidad formula planes de mejoras para subsanar las brechas entre la calidad observada y la calidad esperada, logrando un cumplimiento  del 70% de cumplimiento.</t>
  </si>
  <si>
    <t>La entidad termino el 2020 consolidando el mapa de la institución.</t>
  </si>
  <si>
    <t>La entidad dentro de la fiormulación de su plan de mejoramiento empezó a documentar y actualizar manual de procesos y procedimientos, protocolos y guías de atención ajustando y estandarizandi los procesos de la entidad.</t>
  </si>
  <si>
    <t>La entidad empezó el proceso de auditporías con el fin de medir el grado de adherencia a las guías de atención a nivel intittucional, iniciando con Crónicos: HTA y DM, Embarazo y Crecimiento y desarrollo. A partir del 2021 se realizará bajo resolución 3208 Promoción y Mantenimiento de la Salud y la Ruta Integral de Atención en. Salud para la población Materno Perinatal.</t>
  </si>
  <si>
    <t>La entidad viene midiendo el indicador no se han presentando eventos adversos en el servicio de hospitalización y urgencias.</t>
  </si>
  <si>
    <t>La entidad viene midiendo el indicador no se han presentando eventos adversos en los servicios ambulatorios.</t>
  </si>
  <si>
    <t>La entidad viene midiendo el indicador  de reingreso al servicio de hospitalizción antes de las 72 horas esta por debejo del 1%.</t>
  </si>
  <si>
    <t>La entidad viene midiendo el indicador  de reingreso al servicio de urgencias por la misma causa antes  48 horas esta cuyo resultado es de un 2%.</t>
  </si>
  <si>
    <t>La entidad viene midiendo el indicador  de reingreso al servicio de consulta externa antes de las 15 días  esta por debeao del 1%.</t>
  </si>
  <si>
    <t>la oportunidad de la atención de consulta medica general fue de 1,5 día
La oportunidad de atención del servicio odontologico fue:1 día.
Triage I: 5 minutos.
Triage 2: 10 minutos.
La entidad no cuenta conn información de triage 3.</t>
  </si>
  <si>
    <t>la opotunidad de atención en los servicios de consulta externa, odontologica y programas PEDT es de &lt;10 minutos.</t>
  </si>
  <si>
    <r>
      <t>La entidad viene desarrollando estrategias en pro al fortalecimeinto del programa de protección especifica y detección temprana, se cuenta con comité PEDT, en el cual se hace revisión de las estimaciones de la EPS tomando como prioridad a Savia Salud por contar con mayor número de afiliados en el municipio, se revisa la retroaliemntación del tablero de estimaciones enviado por parte de la EAPB, se hace trazabilidad a la oportunidad del reporte de 4505, y las posibles falencias del  reporte, se hace articulación o engranaje con el plan de intervenciones colectivas, nos ayuda en la búsqueda activa d usuarios mejorando la demanda inducida insitucional, se realiza IEC a a los usuarios al terminar 2020 tenemos un % de cumplimiento d</t>
    </r>
    <r>
      <rPr>
        <sz val="9"/>
        <color rgb="FFFF0000"/>
        <rFont val="Bahnschrift"/>
        <family val="2"/>
      </rPr>
      <t>el  75%</t>
    </r>
  </si>
  <si>
    <t>la entidad cuenta con mando de control de indicadores gerenciales, cuenta con documento de TRD. Se contaba con una deficiencia en el sistema y por medio de un proyecto con la Alcaldía se hizo adquisición del nuevo sotfware para fortalecer sistema de información, se cuenta con historias clínicas sistematizada.</t>
  </si>
  <si>
    <t xml:space="preserve">Se cunta con Plan de Gestión Integral para los residuos generados en la atención en salud y otras actividades, PGIRASA, el cual se viene implementando en la institución, Se cuenta con contrato con la empresa Biologicos y contaminados, el comité de GAGAS esta fiuncionando según periodicidad de reuniones establecida en el acto admisnitrativo. </t>
  </si>
  <si>
    <t>La entidad viene realizando actividades para el fortalecimiento de SIAU, hay un líder de proceso, se adopto la politica de participación social en salud, se realizan el seguimiento a las aperturas de buzón, se aplican las encuestas de satisfacción, se presentan los infromes trimestral a la DLS. Se cuenta con Manual de atención al usuario.</t>
  </si>
  <si>
    <t>Se viene realizando actividades educativas sobre derechos y deberes , se estan participando de reuniones de COPACO, Se tiene formulada acción de mejoramiento para ajustar la encuenta de satisfaccción para inclyir variable de Grado empoderamiento de deberes y derechos. al realizar revisión de quejas por vulneración de rechos no se encuntran</t>
  </si>
  <si>
    <t>Se esta en el diseño de estrategia para medir el indicador.</t>
  </si>
  <si>
    <t>La oportunidad de respuesta esta a 15 día según resultado del indicador.</t>
  </si>
  <si>
    <t>Se cuenta con un plan de comunicación informativa y organizacional el cual se viene implentando hgradualmente, el año pasado se detuvieron muchas actividades por la emergencia sanitaria, no obstante se incia realizadno el plan para ejecutar.</t>
  </si>
  <si>
    <t>Se realizaron capacitaciones al talento humano, cuenta con mapa de riesgo insitucional y plan de TIC.</t>
  </si>
  <si>
    <t>Se cuenta con plan de bienestar e incnetivos el cual fue ejecutado al 40%</t>
  </si>
  <si>
    <t>La entidad ha realizado convenio docente asistencial pero se suspendio por la emergencia sanitaria por el COVID 19, el convenio se realizó con la universidad Uniremington,  Se esta ha espera de un nuevo convenio.</t>
  </si>
  <si>
    <t>Se cumplio con el cronograma de reunión de la liga de usuario. Según normatividad la reunion de la liga de usuario es bimensual la ESE logro realizar en el año 3 de 6 para un cumplimiento del 50%, justificado que el ños 2020 por la emergencia sanitaria que conllevo al confinamiento, para evitar propagación en el contagio por reuniones (contacto extrecho y además teniendo encuenta que no se logro hacer virtual por que muchas personas son de veredas y no cuenta con los medios para zonectarse.</t>
  </si>
  <si>
    <t>70,46%</t>
  </si>
  <si>
    <t>La entidad realiza medición de los indicadores en vigilancia de eventos adversos trazadores.</t>
  </si>
  <si>
    <t>En la vigencia no se presentarton accidente de trabajo.
Se cuenta con manual de funciones.</t>
  </si>
  <si>
    <t xml:space="preserve">la entidad cuenta con programa de inducción y reinducción. </t>
  </si>
  <si>
    <t>La entidad viene realizando realizando recuperación de cartera: alcanzando un 50%.</t>
  </si>
  <si>
    <t>La entidad realiza analisis de RIPS y procede a consolidad el perfil epidemiologio, con base a este toma decisiones y ajustes de procesos.</t>
  </si>
  <si>
    <t xml:space="preserve">“PROPORCION DE M Y MMQ REALIZADAS POR COMPRAS CONJUNTAS, COOPERATIVAS Y/O MECANISMOS ELECTRONICOS” (valores en pesos)
Valor total de adquisiciones realizadas
a cooperativas y/o mecanismos electrónicos             40.570.455
Valor total de adquisiciones      52.794.735  
Formula: Valor total adquisiciones M y MMQ realizadas por compras conjuntas, cooperativas ESE y/o mecanismos electrónicos / Valor total adquisiciones ESE M y MMQ
Indicador según formula: 40.570.455 / 52.794.735 = 76.84
</t>
  </si>
  <si>
    <t>La entidad viene rindiendo la información oportunamente según los tiempos establecidos SSSA para el reporte de 2193.</t>
  </si>
  <si>
    <t>Se realiza la ejecución del plan de compras de bienes y servicios 90%.</t>
  </si>
  <si>
    <t>No se presentaron eventos adverso asociados a tecnovigilancia y se evidencia el respectivo reporte al invima y las SSSA.</t>
  </si>
  <si>
    <t>%</t>
  </si>
  <si>
    <t xml:space="preserve">la entidad ha presentado dificultades para rendir información ante la superintendencia por problemas en la plataforma se tiene evidencias por medio de correo electronicos solicitando apoyo técnico para activar la página. </t>
  </si>
  <si>
    <t>La endidad desarrollo el plan de mantenimiento hospitalario, suscribio contrato con: adicional se hizo mantenimiento al 100% de la infraestructura del hospital y a la red de frio de PAI, se adquirieron por donociones equipos biomedicos nuevos lo cuales no aplican para el mantenimiento.</t>
  </si>
  <si>
    <t>Los requerimientos judiciales recibidos fueron tutelas las cuales se les dio respuesta en los tiempos establecido por la norma.</t>
  </si>
  <si>
    <t>Dentro de las acciones implementadas para la reducción de las glosas fueron: 
Capacitación al recurso humano.
Cambio de Software.
Depuración de cuentas.
Reuniones mesa de circular 030 donde se realizo conciliación.</t>
  </si>
  <si>
    <t>Resultado del indicador es de:0.89</t>
  </si>
  <si>
    <t>Se formularon acciones de mejormiento; Fortalecimiento del proceso de facturación, Capacitación, mejormiento de la productividad, comprometer menos gastos, aumentar la facturación por evento.</t>
  </si>
  <si>
    <t>No se ha implemntado el sistema de costos.</t>
  </si>
  <si>
    <t xml:space="preserve">Valor deuda superior a 30 días a diciembre de2020 110.174.848
Valor deuda superior a 30 días a diciembre de2019 131.430.040
110.174.848 – 131430040 = -21.255.492
Indicador según formula: variación negativa 
</t>
  </si>
  <si>
    <t>0y/o variación (-)</t>
  </si>
  <si>
    <t xml:space="preserve"> -21.255.492</t>
  </si>
  <si>
    <t>RESULTADO NETO 178.449.204
VENTAS TOTALES 1.591.489.007
MARGEN DE UTILIDAD 11%</t>
  </si>
  <si>
    <t>Se cumplio con el plan opertarivo formulando con cumplimiento del 95%</t>
  </si>
  <si>
    <t>El seguimienbto realizado por la entidad le dio un resultado de 93%</t>
  </si>
  <si>
    <t>% de cumplimiento de la Politica de participación social en salud.</t>
  </si>
  <si>
    <t>Adoptar e implementar la politica de participación social en salud.</t>
  </si>
  <si>
    <t>PPSS implementada.</t>
  </si>
  <si>
    <t>Se adoptó y se implemento la politica en un 60% , no se desarrollaron más actividades por la emergencia sanitaria por la que atraviesa el país.</t>
  </si>
  <si>
    <t>Se cumplió con un 89% de cumplimiento.</t>
  </si>
  <si>
    <t>Diver Lopera</t>
  </si>
  <si>
    <t>Soreny Garcia</t>
  </si>
  <si>
    <t>La  implementación de plan insitucional de capacitaciones fue incipiente por todo el tema de la emergencia sanitaria. No obstante se logro realizar actividades de capacitación al personal.</t>
  </si>
  <si>
    <t>% Cumplimiento POA</t>
  </si>
  <si>
    <t>SEGUIMIENTO AL PLAN OPERATIVO 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</si>
</sst>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quot;$&quot;\ #,##0;[Red]\-&quot;$&quot;\ #,##0"/>
    <numFmt numFmtId="165" formatCode="_ * #,##0.00_ ;_ * \-#,##0.00_ ;_ * &quot;-&quot;??_ ;_ @_ "/>
    <numFmt numFmtId="166" formatCode="#,##0_ ;[Red]\-#,##0\ "/>
  </numFmts>
  <fonts count="22" x14ac:knownFonts="1">
    <font>
      <sz val="11"/>
      <color theme="1"/>
      <name val="Calibri"/>
      <family val="2"/>
      <scheme val="minor"/>
    </font>
    <font>
      <sz val="11"/>
      <color theme="1"/>
      <name val="Calibri"/>
      <family val="2"/>
      <scheme val="minor"/>
    </font>
    <font>
      <b/>
      <sz val="11"/>
      <color theme="1"/>
      <name val="Bahnschrift"/>
      <family val="2"/>
    </font>
    <font>
      <sz val="11"/>
      <color theme="1"/>
      <name val="Bahnschrift"/>
      <family val="2"/>
    </font>
    <font>
      <sz val="8"/>
      <color rgb="FF000000"/>
      <name val="Bahnschrift"/>
      <family val="2"/>
    </font>
    <font>
      <b/>
      <sz val="9"/>
      <color theme="1"/>
      <name val="Bahnschrift"/>
      <family val="2"/>
    </font>
    <font>
      <sz val="9"/>
      <color theme="1"/>
      <name val="Bahnschrift"/>
      <family val="2"/>
    </font>
    <font>
      <sz val="8"/>
      <color theme="1"/>
      <name val="Bahnschrift"/>
      <family val="2"/>
    </font>
    <font>
      <sz val="10"/>
      <name val="Arial"/>
      <family val="2"/>
    </font>
    <font>
      <sz val="10"/>
      <name val="Century Gothic"/>
      <family val="2"/>
    </font>
    <font>
      <sz val="11"/>
      <color theme="1"/>
      <name val="Arial"/>
      <family val="2"/>
    </font>
    <font>
      <b/>
      <sz val="12"/>
      <color theme="0"/>
      <name val="Bahnschrift"/>
      <family val="2"/>
    </font>
    <font>
      <b/>
      <sz val="11"/>
      <color theme="0"/>
      <name val="Bahnschrift"/>
      <family val="2"/>
    </font>
    <font>
      <sz val="11"/>
      <color theme="0"/>
      <name val="Bahnschrift"/>
      <family val="2"/>
    </font>
    <font>
      <b/>
      <sz val="11"/>
      <color theme="0"/>
      <name val="Arial"/>
      <family val="2"/>
    </font>
    <font>
      <b/>
      <sz val="10"/>
      <color theme="0"/>
      <name val="Bahnschrift"/>
      <family val="2"/>
    </font>
    <font>
      <b/>
      <sz val="8"/>
      <color theme="0"/>
      <name val="Bahnschrift"/>
      <family val="2"/>
    </font>
    <font>
      <sz val="12"/>
      <color rgb="FF000000"/>
      <name val="Bahnschrift"/>
      <family val="2"/>
    </font>
    <font>
      <b/>
      <sz val="9"/>
      <color theme="0"/>
      <name val="Bahnschrift"/>
      <family val="2"/>
    </font>
    <font>
      <b/>
      <sz val="18"/>
      <color theme="1"/>
      <name val="Bahnschrift"/>
      <family val="2"/>
    </font>
    <font>
      <sz val="12"/>
      <color theme="0"/>
      <name val="Bahnschrift"/>
      <family val="2"/>
    </font>
    <font>
      <sz val="9"/>
      <color rgb="FFFF0000"/>
      <name val="Bahnschrift"/>
      <family val="2"/>
    </font>
  </fonts>
  <fills count="9">
    <fill>
      <patternFill patternType="none"/>
    </fill>
    <fill>
      <patternFill patternType="gray125"/>
    </fill>
    <fill>
      <patternFill patternType="solid">
        <fgColor theme="5" tint="0.59999389629810485"/>
        <bgColor indexed="65"/>
      </patternFill>
    </fill>
    <fill>
      <patternFill patternType="solid">
        <fgColor theme="5" tint="0.79998168889431442"/>
        <bgColor indexed="64"/>
      </patternFill>
    </fill>
    <fill>
      <patternFill patternType="solid">
        <fgColor rgb="FF6666FF"/>
        <bgColor indexed="64"/>
      </patternFill>
    </fill>
    <fill>
      <patternFill patternType="solid">
        <fgColor rgb="FF99FF99"/>
        <bgColor indexed="64"/>
      </patternFill>
    </fill>
    <fill>
      <patternFill patternType="solid">
        <fgColor rgb="FFFFFF99"/>
        <bgColor indexed="64"/>
      </patternFill>
    </fill>
    <fill>
      <patternFill patternType="solid">
        <fgColor rgb="FFFF5050"/>
        <bgColor indexed="64"/>
      </patternFill>
    </fill>
    <fill>
      <patternFill patternType="solid">
        <fgColor rgb="FF00B05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diagonalDown="1">
      <left/>
      <right style="medium">
        <color indexed="64"/>
      </right>
      <top style="medium">
        <color indexed="64"/>
      </top>
      <bottom/>
      <diagonal style="medium">
        <color indexed="64"/>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s>
  <cellStyleXfs count="19">
    <xf numFmtId="0" fontId="0" fillId="0" borderId="0"/>
    <xf numFmtId="9" fontId="1" fillId="0" borderId="0" applyFont="0" applyFill="0" applyBorder="0" applyAlignment="0" applyProtection="0"/>
    <xf numFmtId="0" fontId="8" fillId="0" borderId="0"/>
    <xf numFmtId="0" fontId="10" fillId="2" borderId="0" applyNumberFormat="0" applyBorder="0" applyAlignment="0" applyProtection="0"/>
    <xf numFmtId="0" fontId="8" fillId="0" borderId="8" applyFont="0" applyBorder="0" applyAlignment="0">
      <alignment horizontal="center" vertical="top" wrapText="1"/>
    </xf>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0" fontId="8" fillId="0" borderId="0"/>
    <xf numFmtId="0" fontId="8" fillId="0" borderId="0"/>
    <xf numFmtId="0" fontId="8" fillId="0" borderId="0"/>
    <xf numFmtId="0" fontId="1" fillId="0" borderId="0"/>
    <xf numFmtId="0" fontId="1" fillId="0" borderId="0"/>
    <xf numFmtId="9" fontId="9" fillId="0" borderId="0" applyFont="0" applyFill="0" applyBorder="0" applyAlignment="0" applyProtection="0"/>
    <xf numFmtId="9" fontId="8" fillId="0" borderId="0" applyFont="0" applyFill="0" applyBorder="0" applyAlignment="0" applyProtection="0"/>
  </cellStyleXfs>
  <cellXfs count="146">
    <xf numFmtId="0" fontId="0" fillId="0" borderId="0" xfId="0"/>
    <xf numFmtId="0" fontId="3" fillId="0" borderId="0" xfId="0" applyFont="1"/>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9" fontId="3" fillId="0" borderId="1" xfId="0" applyNumberFormat="1" applyFont="1" applyBorder="1" applyAlignment="1">
      <alignment horizontal="center" vertical="center"/>
    </xf>
    <xf numFmtId="0" fontId="3" fillId="0" borderId="1" xfId="0" applyFont="1" applyBorder="1"/>
    <xf numFmtId="0" fontId="3" fillId="0" borderId="1" xfId="0" applyFont="1" applyFill="1" applyBorder="1" applyAlignment="1">
      <alignment horizontal="center" vertical="center" wrapText="1"/>
    </xf>
    <xf numFmtId="0" fontId="3" fillId="0" borderId="0" xfId="0" applyFont="1" applyAlignment="1">
      <alignment wrapText="1"/>
    </xf>
    <xf numFmtId="0" fontId="6" fillId="0" borderId="1" xfId="0" applyFont="1" applyBorder="1"/>
    <xf numFmtId="0" fontId="7" fillId="0" borderId="0" xfId="0" applyFont="1"/>
    <xf numFmtId="0" fontId="6" fillId="0" borderId="0" xfId="0" applyFont="1"/>
    <xf numFmtId="0" fontId="3" fillId="0" borderId="3" xfId="0" applyFont="1" applyBorder="1" applyAlignment="1">
      <alignment horizontal="center" vertical="center" wrapText="1"/>
    </xf>
    <xf numFmtId="0" fontId="3" fillId="0" borderId="3" xfId="0" applyFont="1" applyBorder="1" applyAlignment="1">
      <alignment horizontal="center" vertical="center"/>
    </xf>
    <xf numFmtId="0" fontId="6" fillId="0" borderId="1" xfId="0" applyFont="1" applyBorder="1" applyAlignment="1">
      <alignment horizontal="center" vertical="center"/>
    </xf>
    <xf numFmtId="0" fontId="3" fillId="0" borderId="1" xfId="0" applyFont="1" applyBorder="1" applyAlignment="1">
      <alignment horizontal="center" vertical="center" textRotation="90" wrapText="1"/>
    </xf>
    <xf numFmtId="0" fontId="3" fillId="0" borderId="1" xfId="0" applyFont="1" applyBorder="1" applyAlignment="1">
      <alignment horizontal="center" vertical="center" textRotation="90"/>
    </xf>
    <xf numFmtId="0" fontId="3" fillId="0" borderId="1" xfId="0" applyFont="1" applyBorder="1" applyAlignment="1">
      <alignment horizontal="center" vertical="top" wrapText="1"/>
    </xf>
    <xf numFmtId="0" fontId="3" fillId="0" borderId="1" xfId="0" applyFont="1" applyBorder="1" applyAlignment="1">
      <alignment vertical="center" wrapText="1"/>
    </xf>
    <xf numFmtId="0" fontId="6" fillId="0" borderId="1" xfId="0" applyFont="1" applyBorder="1" applyAlignment="1">
      <alignment vertical="center"/>
    </xf>
    <xf numFmtId="0" fontId="5" fillId="0" borderId="1" xfId="0" applyFont="1" applyBorder="1" applyAlignment="1">
      <alignment horizontal="center" vertical="center"/>
    </xf>
    <xf numFmtId="0" fontId="5" fillId="0" borderId="1" xfId="0" applyFont="1" applyBorder="1" applyAlignment="1">
      <alignment vertical="center"/>
    </xf>
    <xf numFmtId="0" fontId="15" fillId="4" borderId="1" xfId="0" applyFont="1" applyFill="1" applyBorder="1" applyAlignment="1">
      <alignment horizontal="center" vertical="center"/>
    </xf>
    <xf numFmtId="0" fontId="3" fillId="0" borderId="3" xfId="0" applyFont="1" applyBorder="1" applyAlignment="1">
      <alignment horizontal="center" vertical="center" textRotation="90"/>
    </xf>
    <xf numFmtId="0" fontId="14" fillId="4" borderId="1" xfId="13" applyFont="1" applyFill="1" applyBorder="1" applyAlignment="1">
      <alignment horizontal="center" vertical="center" textRotation="90" wrapText="1"/>
    </xf>
    <xf numFmtId="0" fontId="2" fillId="3" borderId="4" xfId="0" applyFont="1" applyFill="1" applyBorder="1" applyAlignment="1">
      <alignment horizontal="center" vertical="center"/>
    </xf>
    <xf numFmtId="9" fontId="2" fillId="3" borderId="4" xfId="0" applyNumberFormat="1" applyFont="1" applyFill="1" applyBorder="1" applyAlignment="1">
      <alignment horizontal="center" vertical="center"/>
    </xf>
    <xf numFmtId="0" fontId="2" fillId="3" borderId="4" xfId="0" applyFont="1" applyFill="1" applyBorder="1" applyAlignment="1">
      <alignment horizontal="center" vertical="center" textRotation="90"/>
    </xf>
    <xf numFmtId="0" fontId="6" fillId="3" borderId="0" xfId="0" applyFont="1" applyFill="1" applyBorder="1" applyAlignment="1">
      <alignment horizontal="center" vertical="center" textRotation="90" wrapText="1"/>
    </xf>
    <xf numFmtId="0" fontId="12" fillId="4" borderId="1" xfId="13" applyFont="1" applyFill="1" applyBorder="1" applyAlignment="1">
      <alignment horizontal="center" vertical="center" textRotation="90" wrapText="1"/>
    </xf>
    <xf numFmtId="0" fontId="3" fillId="0" borderId="0" xfId="0" applyFont="1" applyFill="1" applyBorder="1" applyAlignment="1">
      <alignment wrapText="1"/>
    </xf>
    <xf numFmtId="0" fontId="3" fillId="0" borderId="1" xfId="0" applyFont="1" applyFill="1" applyBorder="1" applyAlignment="1">
      <alignment horizontal="center" vertical="center" textRotation="90"/>
    </xf>
    <xf numFmtId="0" fontId="3" fillId="0" borderId="1" xfId="0" applyFont="1" applyFill="1" applyBorder="1" applyAlignment="1">
      <alignment horizontal="center" vertical="center"/>
    </xf>
    <xf numFmtId="0" fontId="3" fillId="0" borderId="1" xfId="0" applyFont="1" applyFill="1" applyBorder="1" applyAlignment="1">
      <alignment vertical="top" wrapText="1"/>
    </xf>
    <xf numFmtId="0" fontId="3" fillId="0" borderId="1" xfId="0" applyFont="1" applyFill="1" applyBorder="1" applyAlignment="1">
      <alignment horizontal="center" vertical="center" textRotation="90" wrapText="1"/>
    </xf>
    <xf numFmtId="9" fontId="3" fillId="0" borderId="1" xfId="0" applyNumberFormat="1" applyFont="1" applyFill="1" applyBorder="1" applyAlignment="1">
      <alignment horizontal="center" vertical="center"/>
    </xf>
    <xf numFmtId="0" fontId="3" fillId="0" borderId="1" xfId="0" applyFont="1" applyFill="1" applyBorder="1" applyAlignment="1">
      <alignment horizontal="left" vertical="center" textRotation="90" wrapText="1"/>
    </xf>
    <xf numFmtId="0" fontId="12" fillId="4" borderId="2" xfId="13" applyFont="1" applyFill="1" applyBorder="1" applyAlignment="1">
      <alignment horizontal="center" vertical="center" textRotation="90" wrapText="1"/>
    </xf>
    <xf numFmtId="0" fontId="15" fillId="4" borderId="2" xfId="0" applyFont="1" applyFill="1" applyBorder="1" applyAlignment="1">
      <alignment horizontal="center" vertical="center"/>
    </xf>
    <xf numFmtId="9" fontId="2" fillId="3" borderId="1" xfId="0" applyNumberFormat="1" applyFont="1" applyFill="1" applyBorder="1" applyAlignment="1">
      <alignment horizontal="center" vertical="center"/>
    </xf>
    <xf numFmtId="164" fontId="3" fillId="0" borderId="1" xfId="0" applyNumberFormat="1" applyFont="1" applyBorder="1" applyAlignment="1">
      <alignment horizontal="center" vertical="center"/>
    </xf>
    <xf numFmtId="9" fontId="3" fillId="0" borderId="0" xfId="0" applyNumberFormat="1" applyFont="1"/>
    <xf numFmtId="0" fontId="4" fillId="0" borderId="0" xfId="0" applyFont="1"/>
    <xf numFmtId="0" fontId="3" fillId="0" borderId="1" xfId="0" applyFont="1" applyBorder="1" applyAlignment="1">
      <alignment vertical="top" wrapText="1"/>
    </xf>
    <xf numFmtId="9" fontId="3" fillId="0" borderId="1" xfId="1" applyFont="1" applyBorder="1" applyAlignment="1">
      <alignment horizontal="center" vertical="center"/>
    </xf>
    <xf numFmtId="0" fontId="3" fillId="0" borderId="1" xfId="0" applyFont="1" applyBorder="1" applyAlignment="1">
      <alignment horizontal="left" vertical="center" textRotation="90" wrapText="1"/>
    </xf>
    <xf numFmtId="0" fontId="3" fillId="0" borderId="1" xfId="0" applyFont="1" applyBorder="1" applyAlignment="1">
      <alignment horizontal="left" vertical="top" wrapText="1"/>
    </xf>
    <xf numFmtId="0" fontId="17" fillId="0" borderId="1" xfId="0" applyFont="1" applyBorder="1" applyAlignment="1">
      <alignment horizontal="left" vertical="top" wrapText="1"/>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6" fillId="0" borderId="1" xfId="0" applyFont="1" applyBorder="1" applyAlignment="1">
      <alignment horizontal="center" vertical="center"/>
    </xf>
    <xf numFmtId="0" fontId="2" fillId="3" borderId="1" xfId="0" applyFont="1" applyFill="1" applyBorder="1" applyAlignment="1">
      <alignment horizontal="center" vertical="center"/>
    </xf>
    <xf numFmtId="0" fontId="7" fillId="0" borderId="1" xfId="0" applyFont="1" applyFill="1" applyBorder="1" applyAlignment="1">
      <alignment horizontal="center" vertical="center" textRotation="90" wrapText="1"/>
    </xf>
    <xf numFmtId="0" fontId="18" fillId="4" borderId="1" xfId="0" applyFont="1" applyFill="1" applyBorder="1" applyAlignment="1">
      <alignment horizontal="center" vertical="center" textRotation="90" wrapText="1"/>
    </xf>
    <xf numFmtId="0" fontId="20" fillId="4" borderId="1" xfId="0" applyFont="1" applyFill="1" applyBorder="1" applyAlignment="1">
      <alignment horizontal="center" vertical="center" textRotation="90" wrapText="1"/>
    </xf>
    <xf numFmtId="0" fontId="20" fillId="4" borderId="1" xfId="0" applyFont="1" applyFill="1" applyBorder="1" applyAlignment="1">
      <alignment vertical="center" textRotation="90" wrapText="1"/>
    </xf>
    <xf numFmtId="9" fontId="2" fillId="3" borderId="1" xfId="1" applyFont="1" applyFill="1" applyBorder="1" applyAlignment="1">
      <alignment horizontal="center" vertical="center"/>
    </xf>
    <xf numFmtId="0" fontId="6" fillId="0" borderId="1" xfId="0" applyFont="1" applyBorder="1" applyAlignment="1">
      <alignment horizontal="center" vertical="center"/>
    </xf>
    <xf numFmtId="0" fontId="11" fillId="4" borderId="3" xfId="0" applyFont="1" applyFill="1" applyBorder="1" applyAlignment="1">
      <alignment vertical="center"/>
    </xf>
    <xf numFmtId="0" fontId="3" fillId="5" borderId="1" xfId="0" applyFont="1" applyFill="1" applyBorder="1" applyAlignment="1">
      <alignment horizontal="center" vertical="center"/>
    </xf>
    <xf numFmtId="0" fontId="6" fillId="0" borderId="1" xfId="0" applyFont="1" applyBorder="1" applyAlignment="1">
      <alignment vertical="center" wrapText="1"/>
    </xf>
    <xf numFmtId="0" fontId="6" fillId="0" borderId="1" xfId="0" applyFont="1" applyBorder="1" applyAlignment="1">
      <alignment horizontal="center" vertical="center" wrapText="1"/>
    </xf>
    <xf numFmtId="9" fontId="3" fillId="5" borderId="1" xfId="0" applyNumberFormat="1" applyFont="1" applyFill="1" applyBorder="1" applyAlignment="1">
      <alignment horizontal="center" vertical="center"/>
    </xf>
    <xf numFmtId="0" fontId="2" fillId="5" borderId="1" xfId="0" applyFont="1" applyFill="1" applyBorder="1" applyAlignment="1">
      <alignment horizontal="center" vertical="center" textRotation="90"/>
    </xf>
    <xf numFmtId="9" fontId="3" fillId="3" borderId="1" xfId="0" applyNumberFormat="1" applyFont="1" applyFill="1" applyBorder="1" applyAlignment="1">
      <alignment horizontal="center" vertical="center"/>
    </xf>
    <xf numFmtId="0" fontId="3" fillId="0" borderId="3" xfId="0" applyFont="1" applyBorder="1" applyAlignment="1"/>
    <xf numFmtId="10" fontId="3" fillId="5" borderId="1" xfId="0" applyNumberFormat="1" applyFont="1" applyFill="1" applyBorder="1" applyAlignment="1">
      <alignment horizontal="center" vertical="center"/>
    </xf>
    <xf numFmtId="9" fontId="3" fillId="6" borderId="1" xfId="0" applyNumberFormat="1" applyFont="1" applyFill="1" applyBorder="1" applyAlignment="1">
      <alignment horizontal="center" vertical="center"/>
    </xf>
    <xf numFmtId="9" fontId="6" fillId="0" borderId="0" xfId="0" applyNumberFormat="1" applyFont="1"/>
    <xf numFmtId="9" fontId="6" fillId="0" borderId="1" xfId="1" applyFont="1" applyBorder="1" applyAlignment="1">
      <alignment horizontal="center" vertical="center"/>
    </xf>
    <xf numFmtId="9" fontId="6" fillId="0" borderId="1" xfId="0" applyNumberFormat="1" applyFont="1" applyBorder="1" applyAlignment="1">
      <alignment horizontal="center" vertical="center"/>
    </xf>
    <xf numFmtId="0" fontId="18" fillId="4" borderId="2" xfId="0" applyFont="1" applyFill="1" applyBorder="1" applyAlignment="1">
      <alignment vertical="center" wrapText="1"/>
    </xf>
    <xf numFmtId="0" fontId="18"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7" fillId="0" borderId="1" xfId="0" applyFont="1" applyBorder="1" applyAlignment="1">
      <alignment horizontal="center" vertical="center" textRotation="90" wrapText="1"/>
    </xf>
    <xf numFmtId="0" fontId="3" fillId="6" borderId="1" xfId="0" applyFont="1" applyFill="1" applyBorder="1" applyAlignment="1">
      <alignment horizontal="center" vertical="center"/>
    </xf>
    <xf numFmtId="166" fontId="2" fillId="3" borderId="1" xfId="0" applyNumberFormat="1" applyFont="1" applyFill="1" applyBorder="1" applyAlignment="1">
      <alignment horizontal="center" vertical="center" textRotation="90"/>
    </xf>
    <xf numFmtId="0" fontId="3" fillId="5" borderId="1" xfId="0" applyFont="1" applyFill="1" applyBorder="1" applyAlignment="1">
      <alignment horizontal="center" vertical="center" textRotation="90"/>
    </xf>
    <xf numFmtId="0" fontId="3" fillId="7" borderId="1" xfId="0" applyFont="1" applyFill="1" applyBorder="1" applyAlignment="1"/>
    <xf numFmtId="9" fontId="6" fillId="8" borderId="1" xfId="0" applyNumberFormat="1" applyFont="1" applyFill="1" applyBorder="1" applyAlignment="1">
      <alignment horizontal="center" vertical="center"/>
    </xf>
    <xf numFmtId="0" fontId="3" fillId="0" borderId="3" xfId="0" applyFont="1" applyBorder="1" applyAlignment="1">
      <alignment horizontal="center" vertical="top" wrapText="1"/>
    </xf>
    <xf numFmtId="0" fontId="3" fillId="0" borderId="1" xfId="0" applyFont="1" applyBorder="1" applyAlignment="1">
      <alignment horizontal="center" vertical="top" wrapText="1"/>
    </xf>
    <xf numFmtId="0" fontId="3" fillId="0" borderId="3" xfId="0" applyFont="1" applyBorder="1" applyAlignment="1">
      <alignment horizontal="center" vertical="center" textRotation="90" wrapText="1"/>
    </xf>
    <xf numFmtId="0" fontId="3" fillId="0" borderId="1" xfId="0" applyFont="1" applyBorder="1" applyAlignment="1">
      <alignment horizontal="center" vertical="center" textRotation="90" wrapText="1"/>
    </xf>
    <xf numFmtId="0" fontId="12" fillId="4" borderId="12" xfId="0" applyFont="1" applyFill="1" applyBorder="1" applyAlignment="1">
      <alignment horizontal="center" vertical="center" textRotation="90" wrapText="1"/>
    </xf>
    <xf numFmtId="0" fontId="12" fillId="4" borderId="3" xfId="0" applyFont="1" applyFill="1" applyBorder="1" applyAlignment="1">
      <alignment horizontal="center" vertical="center" textRotation="90" wrapText="1"/>
    </xf>
    <xf numFmtId="0" fontId="12" fillId="4" borderId="2" xfId="0" applyFont="1" applyFill="1" applyBorder="1" applyAlignment="1">
      <alignment horizontal="center" vertical="center" textRotation="90"/>
    </xf>
    <xf numFmtId="0" fontId="12" fillId="4" borderId="3" xfId="0" applyFont="1" applyFill="1" applyBorder="1" applyAlignment="1">
      <alignment horizontal="center" vertical="center" textRotation="90"/>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textRotation="90" wrapText="1"/>
    </xf>
    <xf numFmtId="0" fontId="3" fillId="0" borderId="3" xfId="0" applyFont="1" applyBorder="1" applyAlignment="1">
      <alignment horizontal="center" vertical="center" textRotation="90"/>
    </xf>
    <xf numFmtId="0" fontId="20" fillId="4" borderId="2" xfId="0" applyFont="1" applyFill="1" applyBorder="1" applyAlignment="1">
      <alignment horizontal="center" vertical="center" textRotation="90" wrapText="1"/>
    </xf>
    <xf numFmtId="0" fontId="20" fillId="4" borderId="12" xfId="0" applyFont="1" applyFill="1" applyBorder="1" applyAlignment="1">
      <alignment horizontal="center" vertical="center" textRotation="90" wrapText="1"/>
    </xf>
    <xf numFmtId="0" fontId="20" fillId="4" borderId="3" xfId="0" applyFont="1" applyFill="1" applyBorder="1" applyAlignment="1">
      <alignment horizontal="center" vertical="center" textRotation="90" wrapText="1"/>
    </xf>
    <xf numFmtId="0" fontId="3" fillId="0" borderId="2" xfId="0" applyFont="1" applyBorder="1" applyAlignment="1">
      <alignment horizontal="center" vertical="center" textRotation="90"/>
    </xf>
    <xf numFmtId="0" fontId="3" fillId="0" borderId="12" xfId="0" applyFont="1" applyBorder="1" applyAlignment="1">
      <alignment horizontal="center" vertical="center" textRotation="90"/>
    </xf>
    <xf numFmtId="0" fontId="3" fillId="0" borderId="12" xfId="0" applyFont="1" applyBorder="1" applyAlignment="1">
      <alignment horizontal="center" vertical="center" textRotation="90" wrapText="1"/>
    </xf>
    <xf numFmtId="0" fontId="20" fillId="4" borderId="1" xfId="0" applyFont="1" applyFill="1" applyBorder="1" applyAlignment="1">
      <alignment horizontal="center" vertical="center" textRotation="90" wrapText="1"/>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3" fillId="0" borderId="1" xfId="0" applyFont="1" applyBorder="1" applyAlignment="1">
      <alignment horizontal="center" vertical="center" textRotation="90"/>
    </xf>
    <xf numFmtId="0" fontId="11" fillId="4" borderId="1" xfId="0" applyFont="1" applyFill="1" applyBorder="1" applyAlignment="1">
      <alignment horizontal="center" vertical="center" textRotation="90"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19" fillId="0" borderId="1" xfId="0" applyFont="1" applyBorder="1" applyAlignment="1">
      <alignment horizontal="center" vertical="center"/>
    </xf>
    <xf numFmtId="0" fontId="12" fillId="4" borderId="1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12" xfId="0" applyFont="1" applyFill="1" applyBorder="1" applyAlignment="1">
      <alignment horizontal="center" vertical="center" textRotation="90"/>
    </xf>
    <xf numFmtId="0" fontId="12" fillId="4" borderId="1" xfId="0" applyFont="1" applyFill="1" applyBorder="1" applyAlignment="1">
      <alignment horizontal="left" vertical="center" wrapText="1"/>
    </xf>
    <xf numFmtId="0" fontId="13" fillId="4" borderId="1" xfId="0" applyFont="1" applyFill="1" applyBorder="1" applyAlignment="1">
      <alignment horizontal="left" vertical="center"/>
    </xf>
    <xf numFmtId="0" fontId="12" fillId="4" borderId="1"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0" xfId="0" applyFont="1" applyFill="1" applyBorder="1" applyAlignment="1">
      <alignment horizontal="center" vertical="center" wrapText="1"/>
    </xf>
    <xf numFmtId="9" fontId="3" fillId="5" borderId="2" xfId="0" applyNumberFormat="1" applyFont="1" applyFill="1" applyBorder="1" applyAlignment="1">
      <alignment horizontal="center" vertical="center"/>
    </xf>
    <xf numFmtId="0" fontId="3" fillId="5" borderId="3" xfId="0" applyFont="1" applyFill="1" applyBorder="1" applyAlignment="1">
      <alignment horizontal="center" vertical="center"/>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3" fillId="4" borderId="1" xfId="0" applyFont="1" applyFill="1" applyBorder="1" applyAlignment="1">
      <alignment horizontal="center" vertical="center" textRotation="90" wrapText="1"/>
    </xf>
    <xf numFmtId="0" fontId="3" fillId="0" borderId="1" xfId="0" applyFont="1" applyFill="1" applyBorder="1" applyAlignment="1">
      <alignment horizontal="center" vertical="center" textRotation="90" wrapText="1"/>
    </xf>
    <xf numFmtId="9" fontId="3" fillId="0" borderId="1" xfId="0" applyNumberFormat="1" applyFont="1" applyFill="1" applyBorder="1" applyAlignment="1">
      <alignment horizontal="center" vertical="center"/>
    </xf>
    <xf numFmtId="0" fontId="12" fillId="4" borderId="1" xfId="0" applyFont="1" applyFill="1" applyBorder="1" applyAlignment="1">
      <alignment horizontal="left" vertical="center"/>
    </xf>
    <xf numFmtId="0" fontId="12" fillId="4" borderId="1" xfId="0" applyFont="1" applyFill="1" applyBorder="1" applyAlignment="1">
      <alignment horizontal="center" vertical="center" textRotation="90" wrapText="1"/>
    </xf>
    <xf numFmtId="0" fontId="11" fillId="4" borderId="1" xfId="0" applyFont="1" applyFill="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11" fillId="4" borderId="1" xfId="0" applyFont="1" applyFill="1" applyBorder="1" applyAlignment="1">
      <alignment horizontal="center" vertical="center" wrapText="1"/>
    </xf>
    <xf numFmtId="0" fontId="12" fillId="4" borderId="1" xfId="0" applyFont="1" applyFill="1" applyBorder="1" applyAlignment="1">
      <alignment horizontal="center" vertical="center" textRotation="90"/>
    </xf>
    <xf numFmtId="0" fontId="12" fillId="4" borderId="2" xfId="0" applyFont="1" applyFill="1" applyBorder="1" applyAlignment="1">
      <alignment horizontal="center" vertical="center" textRotation="90" wrapText="1"/>
    </xf>
    <xf numFmtId="0" fontId="12" fillId="4" borderId="4"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12" fillId="4" borderId="1" xfId="0" applyFont="1" applyFill="1" applyBorder="1" applyAlignment="1">
      <alignment horizontal="center" textRotation="90"/>
    </xf>
    <xf numFmtId="0" fontId="12" fillId="4" borderId="1" xfId="0" applyFont="1" applyFill="1" applyBorder="1" applyAlignment="1">
      <alignment horizontal="center" vertical="center"/>
    </xf>
    <xf numFmtId="0" fontId="18" fillId="4" borderId="1" xfId="0" applyFont="1" applyFill="1" applyBorder="1" applyAlignment="1">
      <alignment horizontal="center"/>
    </xf>
    <xf numFmtId="0" fontId="18" fillId="4" borderId="11" xfId="0" applyFont="1" applyFill="1" applyBorder="1" applyAlignment="1">
      <alignment horizontal="center"/>
    </xf>
    <xf numFmtId="0" fontId="18" fillId="4" borderId="4" xfId="0" applyFont="1" applyFill="1" applyBorder="1" applyAlignment="1">
      <alignment horizontal="center"/>
    </xf>
    <xf numFmtId="0" fontId="18" fillId="4" borderId="5" xfId="0" applyFont="1" applyFill="1" applyBorder="1" applyAlignment="1">
      <alignment horizontal="center"/>
    </xf>
    <xf numFmtId="0" fontId="18" fillId="4" borderId="6" xfId="0" applyFont="1" applyFill="1" applyBorder="1" applyAlignment="1">
      <alignment horizontal="center"/>
    </xf>
  </cellXfs>
  <cellStyles count="19">
    <cellStyle name="40% - Énfasis2 2" xfId="3" xr:uid="{00000000-0005-0000-0000-000000000000}"/>
    <cellStyle name="Estilo 1" xfId="4" xr:uid="{00000000-0005-0000-0000-000001000000}"/>
    <cellStyle name="Millares 2" xfId="6" xr:uid="{00000000-0005-0000-0000-000002000000}"/>
    <cellStyle name="Millares 2 2" xfId="7" xr:uid="{00000000-0005-0000-0000-000003000000}"/>
    <cellStyle name="Millares 2 3" xfId="8" xr:uid="{00000000-0005-0000-0000-000004000000}"/>
    <cellStyle name="Millares 3" xfId="9" xr:uid="{00000000-0005-0000-0000-000005000000}"/>
    <cellStyle name="Millares 4" xfId="10" xr:uid="{00000000-0005-0000-0000-000006000000}"/>
    <cellStyle name="Millares 5" xfId="11" xr:uid="{00000000-0005-0000-0000-000007000000}"/>
    <cellStyle name="Millares 6" xfId="5" xr:uid="{00000000-0005-0000-0000-000008000000}"/>
    <cellStyle name="Normal" xfId="0" builtinId="0"/>
    <cellStyle name="Normal 2" xfId="12" xr:uid="{00000000-0005-0000-0000-00000A000000}"/>
    <cellStyle name="Normal 2 2" xfId="13" xr:uid="{00000000-0005-0000-0000-00000B000000}"/>
    <cellStyle name="Normal 3" xfId="14" xr:uid="{00000000-0005-0000-0000-00000C000000}"/>
    <cellStyle name="Normal 4" xfId="15" xr:uid="{00000000-0005-0000-0000-00000D000000}"/>
    <cellStyle name="Normal 5" xfId="16" xr:uid="{00000000-0005-0000-0000-00000E000000}"/>
    <cellStyle name="Normal 6" xfId="2" xr:uid="{00000000-0005-0000-0000-00000F000000}"/>
    <cellStyle name="Porcentaje" xfId="1" builtinId="5"/>
    <cellStyle name="Porcentual 2" xfId="17" xr:uid="{00000000-0005-0000-0000-000011000000}"/>
    <cellStyle name="Porcentual 3" xfId="18" xr:uid="{00000000-0005-0000-0000-000012000000}"/>
  </cellStyles>
  <dxfs count="36">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s>
  <tableStyles count="0" defaultTableStyle="TableStyleMedium2" defaultPivotStyle="PivotStyleLight16"/>
  <colors>
    <mruColors>
      <color rgb="FF99FF99"/>
      <color rgb="FFFF5050"/>
      <color rgb="FFFFFF99"/>
      <color rgb="FF6666FF"/>
      <color rgb="FFFF0066"/>
      <color rgb="FFFFFF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r>
              <a:rPr lang="en-US" sz="1200" b="1"/>
              <a:t>% Cumplimiento Plan Opertativo Anual</a:t>
            </a: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Consolidado!$A$4</c:f>
              <c:strCache>
                <c:ptCount val="1"/>
                <c:pt idx="0">
                  <c:v>ACTIVIDAD EJECUTADA</c:v>
                </c:pt>
              </c:strCache>
            </c:strRef>
          </c:tx>
          <c:spPr>
            <a:solidFill>
              <a:srgbClr val="99FF99"/>
            </a:solidFill>
            <a:ln>
              <a:noFill/>
            </a:ln>
            <a:effectLst/>
            <a:sp3d/>
          </c:spPr>
          <c:invertIfNegative val="0"/>
          <c:cat>
            <c:strRef>
              <c:f>Consolidado!$B$3:$G$3</c:f>
              <c:strCache>
                <c:ptCount val="6"/>
                <c:pt idx="0">
                  <c:v>DIRECCIONAMIENTO
 ESTRATEGICO Y MCC</c:v>
                </c:pt>
                <c:pt idx="1">
                  <c:v>%</c:v>
                </c:pt>
                <c:pt idx="2">
                  <c:v>Gestión Apoyo
</c:v>
                </c:pt>
                <c:pt idx="3">
                  <c:v>%</c:v>
                </c:pt>
                <c:pt idx="4">
                  <c:v>Gestión financiera 
y administrativa</c:v>
                </c:pt>
                <c:pt idx="5">
                  <c:v>%</c:v>
                </c:pt>
              </c:strCache>
            </c:strRef>
          </c:cat>
          <c:val>
            <c:numRef>
              <c:f>Consolidado!$B$4:$G$4</c:f>
              <c:numCache>
                <c:formatCode>0%</c:formatCode>
                <c:ptCount val="6"/>
                <c:pt idx="0" formatCode="General">
                  <c:v>27</c:v>
                </c:pt>
                <c:pt idx="1">
                  <c:v>0.9642857142857143</c:v>
                </c:pt>
                <c:pt idx="2" formatCode="General">
                  <c:v>6</c:v>
                </c:pt>
                <c:pt idx="3">
                  <c:v>1</c:v>
                </c:pt>
                <c:pt idx="4" formatCode="General">
                  <c:v>13</c:v>
                </c:pt>
                <c:pt idx="5">
                  <c:v>0.8666666666666667</c:v>
                </c:pt>
              </c:numCache>
            </c:numRef>
          </c:val>
          <c:extLst>
            <c:ext xmlns:c16="http://schemas.microsoft.com/office/drawing/2014/chart" uri="{C3380CC4-5D6E-409C-BE32-E72D297353CC}">
              <c16:uniqueId val="{00000000-D2C2-49B7-B500-05B053C6991A}"/>
            </c:ext>
          </c:extLst>
        </c:ser>
        <c:ser>
          <c:idx val="2"/>
          <c:order val="1"/>
          <c:tx>
            <c:strRef>
              <c:f>Consolidado!$A$5</c:f>
              <c:strCache>
                <c:ptCount val="1"/>
                <c:pt idx="0">
                  <c:v>ACTIVIDAD NO EJECUTADA</c:v>
                </c:pt>
              </c:strCache>
            </c:strRef>
          </c:tx>
          <c:spPr>
            <a:solidFill>
              <a:srgbClr val="FF5050"/>
            </a:solidFill>
            <a:ln>
              <a:noFill/>
            </a:ln>
            <a:effectLst/>
            <a:sp3d/>
          </c:spPr>
          <c:invertIfNegative val="0"/>
          <c:cat>
            <c:strRef>
              <c:f>Consolidado!$B$3:$G$3</c:f>
              <c:strCache>
                <c:ptCount val="6"/>
                <c:pt idx="0">
                  <c:v>DIRECCIONAMIENTO
 ESTRATEGICO Y MCC</c:v>
                </c:pt>
                <c:pt idx="1">
                  <c:v>%</c:v>
                </c:pt>
                <c:pt idx="2">
                  <c:v>Gestión Apoyo
</c:v>
                </c:pt>
                <c:pt idx="3">
                  <c:v>%</c:v>
                </c:pt>
                <c:pt idx="4">
                  <c:v>Gestión financiera 
y administrativa</c:v>
                </c:pt>
                <c:pt idx="5">
                  <c:v>%</c:v>
                </c:pt>
              </c:strCache>
            </c:strRef>
          </c:cat>
          <c:val>
            <c:numRef>
              <c:f>Consolidado!$B$5:$G$5</c:f>
              <c:numCache>
                <c:formatCode>0%</c:formatCode>
                <c:ptCount val="6"/>
                <c:pt idx="0" formatCode="General">
                  <c:v>0</c:v>
                </c:pt>
                <c:pt idx="1">
                  <c:v>0</c:v>
                </c:pt>
                <c:pt idx="2" formatCode="General">
                  <c:v>0</c:v>
                </c:pt>
                <c:pt idx="3">
                  <c:v>0</c:v>
                </c:pt>
                <c:pt idx="4" formatCode="General">
                  <c:v>1</c:v>
                </c:pt>
                <c:pt idx="5">
                  <c:v>6.6666666666666666E-2</c:v>
                </c:pt>
              </c:numCache>
            </c:numRef>
          </c:val>
          <c:extLst>
            <c:ext xmlns:c16="http://schemas.microsoft.com/office/drawing/2014/chart" uri="{C3380CC4-5D6E-409C-BE32-E72D297353CC}">
              <c16:uniqueId val="{00000001-D2C2-49B7-B500-05B053C6991A}"/>
            </c:ext>
          </c:extLst>
        </c:ser>
        <c:ser>
          <c:idx val="4"/>
          <c:order val="2"/>
          <c:tx>
            <c:strRef>
              <c:f>Consolidado!$A$6</c:f>
              <c:strCache>
                <c:ptCount val="1"/>
                <c:pt idx="0">
                  <c:v>ACTIVIDAD EN DESARROLLO</c:v>
                </c:pt>
              </c:strCache>
            </c:strRef>
          </c:tx>
          <c:spPr>
            <a:solidFill>
              <a:srgbClr val="FFFF99"/>
            </a:solidFill>
            <a:ln>
              <a:noFill/>
            </a:ln>
            <a:effectLst/>
            <a:sp3d/>
          </c:spPr>
          <c:invertIfNegative val="0"/>
          <c:cat>
            <c:strRef>
              <c:f>Consolidado!$B$3:$G$3</c:f>
              <c:strCache>
                <c:ptCount val="6"/>
                <c:pt idx="0">
                  <c:v>DIRECCIONAMIENTO
 ESTRATEGICO Y MCC</c:v>
                </c:pt>
                <c:pt idx="1">
                  <c:v>%</c:v>
                </c:pt>
                <c:pt idx="2">
                  <c:v>Gestión Apoyo
</c:v>
                </c:pt>
                <c:pt idx="3">
                  <c:v>%</c:v>
                </c:pt>
                <c:pt idx="4">
                  <c:v>Gestión financiera 
y administrativa</c:v>
                </c:pt>
                <c:pt idx="5">
                  <c:v>%</c:v>
                </c:pt>
              </c:strCache>
            </c:strRef>
          </c:cat>
          <c:val>
            <c:numRef>
              <c:f>Consolidado!$B$6:$G$6</c:f>
              <c:numCache>
                <c:formatCode>0%</c:formatCode>
                <c:ptCount val="6"/>
                <c:pt idx="0" formatCode="General">
                  <c:v>1</c:v>
                </c:pt>
                <c:pt idx="1">
                  <c:v>3.5714285714285712E-2</c:v>
                </c:pt>
                <c:pt idx="2" formatCode="General">
                  <c:v>0</c:v>
                </c:pt>
                <c:pt idx="3">
                  <c:v>0</c:v>
                </c:pt>
                <c:pt idx="4" formatCode="General">
                  <c:v>1</c:v>
                </c:pt>
                <c:pt idx="5">
                  <c:v>6.6666666666666666E-2</c:v>
                </c:pt>
              </c:numCache>
            </c:numRef>
          </c:val>
          <c:extLst>
            <c:ext xmlns:c16="http://schemas.microsoft.com/office/drawing/2014/chart" uri="{C3380CC4-5D6E-409C-BE32-E72D297353CC}">
              <c16:uniqueId val="{00000002-D2C2-49B7-B500-05B053C6991A}"/>
            </c:ext>
          </c:extLst>
        </c:ser>
        <c:dLbls>
          <c:showLegendKey val="0"/>
          <c:showVal val="0"/>
          <c:showCatName val="0"/>
          <c:showSerName val="0"/>
          <c:showPercent val="0"/>
          <c:showBubbleSize val="0"/>
        </c:dLbls>
        <c:gapWidth val="150"/>
        <c:shape val="box"/>
        <c:axId val="427249408"/>
        <c:axId val="427241864"/>
        <c:axId val="0"/>
      </c:bar3DChart>
      <c:catAx>
        <c:axId val="42724940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crossAx val="427241864"/>
        <c:crosses val="autoZero"/>
        <c:auto val="1"/>
        <c:lblAlgn val="ctr"/>
        <c:lblOffset val="100"/>
        <c:noMultiLvlLbl val="0"/>
      </c:catAx>
      <c:valAx>
        <c:axId val="4272418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crossAx val="42724940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ysClr val="windowText" lastClr="000000"/>
                </a:solidFill>
                <a:latin typeface="+mn-lt"/>
                <a:ea typeface="+mn-ea"/>
                <a:cs typeface="+mn-cs"/>
              </a:defRPr>
            </a:pPr>
            <a:endParaRPr lang="es-CO"/>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ysClr val="windowText" lastClr="000000"/>
          </a:solidFill>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209547</xdr:colOff>
      <xdr:row>8</xdr:row>
      <xdr:rowOff>0</xdr:rowOff>
    </xdr:from>
    <xdr:to>
      <xdr:col>21</xdr:col>
      <xdr:colOff>0</xdr:colOff>
      <xdr:row>26</xdr:row>
      <xdr:rowOff>66675</xdr:rowOff>
    </xdr:to>
    <xdr:graphicFrame macro="">
      <xdr:nvGraphicFramePr>
        <xdr:cNvPr id="7" name="Gráfico 6">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sheetPr>
  <dimension ref="A1:V32"/>
  <sheetViews>
    <sheetView showGridLines="0" zoomScale="77" zoomScaleNormal="77" workbookViewId="0">
      <selection activeCell="J5" sqref="J5:J6"/>
    </sheetView>
  </sheetViews>
  <sheetFormatPr baseColWidth="10" defaultRowHeight="14.25" x14ac:dyDescent="0.2"/>
  <cols>
    <col min="1" max="1" width="7.28515625" style="1" customWidth="1"/>
    <col min="2" max="2" width="20.28515625" style="1" customWidth="1"/>
    <col min="3" max="3" width="3.5703125" style="1" customWidth="1"/>
    <col min="4" max="7" width="6.5703125" style="1" customWidth="1"/>
    <col min="8" max="9" width="6.7109375" style="1" customWidth="1"/>
    <col min="10" max="10" width="39" style="1" customWidth="1"/>
    <col min="11" max="11" width="9.7109375" style="7" customWidth="1"/>
    <col min="12" max="12" width="18" style="7" customWidth="1"/>
    <col min="13" max="13" width="4.7109375" style="1" customWidth="1"/>
    <col min="14" max="14" width="24.85546875" style="1" customWidth="1"/>
    <col min="15" max="15" width="4.5703125" style="1" hidden="1" customWidth="1"/>
    <col min="16" max="16" width="24.85546875" style="1" hidden="1" customWidth="1"/>
    <col min="17" max="17" width="4.7109375" style="1" hidden="1" customWidth="1"/>
    <col min="18" max="18" width="24.85546875" style="1" hidden="1" customWidth="1"/>
    <col min="19" max="19" width="4.5703125" style="1" hidden="1" customWidth="1"/>
    <col min="20" max="20" width="24.85546875" style="1" hidden="1" customWidth="1"/>
    <col min="21" max="21" width="12" style="1" customWidth="1"/>
    <col min="22" max="22" width="9.42578125" style="1" customWidth="1"/>
    <col min="23" max="16384" width="11.42578125" style="1"/>
  </cols>
  <sheetData>
    <row r="1" spans="1:22" ht="43.5" customHeight="1" x14ac:dyDescent="0.2">
      <c r="A1" s="108" t="s">
        <v>270</v>
      </c>
      <c r="B1" s="108"/>
      <c r="C1" s="108"/>
      <c r="D1" s="108"/>
      <c r="E1" s="108"/>
      <c r="F1" s="108"/>
      <c r="G1" s="108"/>
      <c r="H1" s="108"/>
      <c r="I1" s="108"/>
      <c r="J1" s="108"/>
      <c r="K1" s="108"/>
      <c r="L1" s="108"/>
      <c r="M1" s="108"/>
      <c r="N1" s="108"/>
      <c r="O1" s="108"/>
      <c r="P1" s="108"/>
      <c r="Q1" s="108"/>
      <c r="R1" s="108"/>
      <c r="S1" s="108"/>
      <c r="T1" s="108"/>
      <c r="U1" s="108"/>
      <c r="V1" s="108"/>
    </row>
    <row r="2" spans="1:22" ht="26.25" customHeight="1" x14ac:dyDescent="0.2">
      <c r="A2" s="83" t="s">
        <v>121</v>
      </c>
      <c r="B2" s="109" t="s">
        <v>0</v>
      </c>
      <c r="C2" s="111" t="s">
        <v>1</v>
      </c>
      <c r="D2" s="120" t="s">
        <v>122</v>
      </c>
      <c r="E2" s="121"/>
      <c r="F2" s="121"/>
      <c r="G2" s="122"/>
      <c r="H2" s="111" t="s">
        <v>2</v>
      </c>
      <c r="I2" s="111" t="s">
        <v>3</v>
      </c>
      <c r="J2" s="109" t="s">
        <v>4</v>
      </c>
      <c r="K2" s="83" t="s">
        <v>5</v>
      </c>
      <c r="L2" s="110" t="s">
        <v>151</v>
      </c>
      <c r="M2" s="57" t="s">
        <v>145</v>
      </c>
      <c r="N2" s="57"/>
      <c r="O2" s="57"/>
      <c r="P2" s="57"/>
      <c r="Q2" s="57"/>
      <c r="R2" s="57"/>
      <c r="S2" s="57"/>
      <c r="T2" s="57"/>
      <c r="U2" s="116" t="s">
        <v>179</v>
      </c>
      <c r="V2" s="117"/>
    </row>
    <row r="3" spans="1:22" ht="52.5" customHeight="1" x14ac:dyDescent="0.2">
      <c r="A3" s="83"/>
      <c r="B3" s="109"/>
      <c r="C3" s="111"/>
      <c r="D3" s="85">
        <v>2020</v>
      </c>
      <c r="E3" s="85">
        <v>2021</v>
      </c>
      <c r="F3" s="85">
        <v>2022</v>
      </c>
      <c r="G3" s="85">
        <v>2023</v>
      </c>
      <c r="H3" s="111"/>
      <c r="I3" s="111"/>
      <c r="J3" s="109"/>
      <c r="K3" s="83"/>
      <c r="L3" s="114"/>
      <c r="M3" s="112" t="s">
        <v>149</v>
      </c>
      <c r="N3" s="113"/>
      <c r="O3" s="112" t="s">
        <v>153</v>
      </c>
      <c r="P3" s="113"/>
      <c r="Q3" s="112" t="s">
        <v>154</v>
      </c>
      <c r="R3" s="113"/>
      <c r="S3" s="112" t="s">
        <v>155</v>
      </c>
      <c r="T3" s="113"/>
      <c r="U3" s="85">
        <v>2020</v>
      </c>
      <c r="V3" s="85">
        <v>2020</v>
      </c>
    </row>
    <row r="4" spans="1:22" ht="52.5" customHeight="1" x14ac:dyDescent="0.2">
      <c r="A4" s="84"/>
      <c r="B4" s="110"/>
      <c r="C4" s="86"/>
      <c r="D4" s="86"/>
      <c r="E4" s="86"/>
      <c r="F4" s="86"/>
      <c r="G4" s="86"/>
      <c r="H4" s="86"/>
      <c r="I4" s="86"/>
      <c r="J4" s="110"/>
      <c r="K4" s="84"/>
      <c r="L4" s="115"/>
      <c r="M4" s="23" t="s">
        <v>150</v>
      </c>
      <c r="N4" s="21" t="s">
        <v>152</v>
      </c>
      <c r="O4" s="23" t="s">
        <v>150</v>
      </c>
      <c r="P4" s="21" t="s">
        <v>152</v>
      </c>
      <c r="Q4" s="23" t="s">
        <v>150</v>
      </c>
      <c r="R4" s="21" t="s">
        <v>152</v>
      </c>
      <c r="S4" s="23" t="s">
        <v>150</v>
      </c>
      <c r="T4" s="21" t="s">
        <v>152</v>
      </c>
      <c r="U4" s="86"/>
      <c r="V4" s="86"/>
    </row>
    <row r="5" spans="1:22" ht="81" customHeight="1" x14ac:dyDescent="0.2">
      <c r="A5" s="103" t="s">
        <v>123</v>
      </c>
      <c r="B5" s="6" t="s">
        <v>6</v>
      </c>
      <c r="C5" s="15" t="s">
        <v>7</v>
      </c>
      <c r="D5" s="3">
        <v>1</v>
      </c>
      <c r="E5" s="3">
        <v>1</v>
      </c>
      <c r="F5" s="3">
        <v>1</v>
      </c>
      <c r="G5" s="3">
        <v>1</v>
      </c>
      <c r="H5" s="82" t="s">
        <v>8</v>
      </c>
      <c r="I5" s="82" t="s">
        <v>9</v>
      </c>
      <c r="J5" s="89" t="s">
        <v>156</v>
      </c>
      <c r="K5" s="82" t="s">
        <v>124</v>
      </c>
      <c r="L5" s="72" t="s">
        <v>266</v>
      </c>
      <c r="M5" s="51" t="s">
        <v>146</v>
      </c>
      <c r="N5" s="59" t="s">
        <v>210</v>
      </c>
      <c r="O5" s="51"/>
      <c r="P5" s="18"/>
      <c r="Q5" s="51"/>
      <c r="R5" s="18"/>
      <c r="S5" s="51"/>
      <c r="T5" s="20"/>
      <c r="U5" s="24">
        <v>1</v>
      </c>
      <c r="V5" s="58">
        <v>1</v>
      </c>
    </row>
    <row r="6" spans="1:22" ht="81" customHeight="1" x14ac:dyDescent="0.2">
      <c r="A6" s="103"/>
      <c r="B6" s="2" t="s">
        <v>12</v>
      </c>
      <c r="C6" s="15" t="s">
        <v>13</v>
      </c>
      <c r="D6" s="3" t="s">
        <v>14</v>
      </c>
      <c r="E6" s="3" t="s">
        <v>14</v>
      </c>
      <c r="F6" s="3" t="s">
        <v>14</v>
      </c>
      <c r="G6" s="3" t="s">
        <v>14</v>
      </c>
      <c r="H6" s="82"/>
      <c r="I6" s="82"/>
      <c r="J6" s="89"/>
      <c r="K6" s="82"/>
      <c r="L6" s="72" t="s">
        <v>266</v>
      </c>
      <c r="M6" s="51" t="s">
        <v>146</v>
      </c>
      <c r="N6" s="59" t="s">
        <v>212</v>
      </c>
      <c r="O6" s="51"/>
      <c r="P6" s="18"/>
      <c r="Q6" s="51"/>
      <c r="R6" s="18"/>
      <c r="S6" s="51"/>
      <c r="T6" s="20"/>
      <c r="U6" s="24" t="s">
        <v>14</v>
      </c>
      <c r="V6" s="58" t="s">
        <v>211</v>
      </c>
    </row>
    <row r="7" spans="1:22" ht="81" customHeight="1" x14ac:dyDescent="0.2">
      <c r="A7" s="103"/>
      <c r="B7" s="2" t="s">
        <v>15</v>
      </c>
      <c r="C7" s="15" t="s">
        <v>7</v>
      </c>
      <c r="D7" s="3">
        <v>1</v>
      </c>
      <c r="E7" s="3">
        <v>1</v>
      </c>
      <c r="F7" s="3">
        <v>1</v>
      </c>
      <c r="G7" s="3">
        <v>1</v>
      </c>
      <c r="H7" s="82"/>
      <c r="I7" s="82"/>
      <c r="J7" s="2" t="s">
        <v>157</v>
      </c>
      <c r="K7" s="14" t="s">
        <v>11</v>
      </c>
      <c r="L7" s="72" t="s">
        <v>266</v>
      </c>
      <c r="M7" s="51" t="s">
        <v>146</v>
      </c>
      <c r="N7" s="60" t="s">
        <v>213</v>
      </c>
      <c r="O7" s="51"/>
      <c r="P7" s="13"/>
      <c r="Q7" s="51"/>
      <c r="R7" s="13"/>
      <c r="S7" s="51"/>
      <c r="T7" s="19"/>
      <c r="U7" s="24">
        <v>1</v>
      </c>
      <c r="V7" s="58">
        <v>1</v>
      </c>
    </row>
    <row r="8" spans="1:22" ht="91.5" customHeight="1" x14ac:dyDescent="0.2">
      <c r="A8" s="103"/>
      <c r="B8" s="104" t="s">
        <v>16</v>
      </c>
      <c r="C8" s="95" t="s">
        <v>25</v>
      </c>
      <c r="D8" s="106" t="s">
        <v>18</v>
      </c>
      <c r="E8" s="106" t="s">
        <v>19</v>
      </c>
      <c r="F8" s="106" t="s">
        <v>20</v>
      </c>
      <c r="G8" s="106" t="s">
        <v>21</v>
      </c>
      <c r="H8" s="82"/>
      <c r="I8" s="82"/>
      <c r="J8" s="2" t="s">
        <v>160</v>
      </c>
      <c r="K8" s="14" t="s">
        <v>22</v>
      </c>
      <c r="L8" s="72" t="s">
        <v>266</v>
      </c>
      <c r="M8" s="51" t="s">
        <v>146</v>
      </c>
      <c r="N8" s="60" t="s">
        <v>214</v>
      </c>
      <c r="O8" s="51"/>
      <c r="P8" s="18"/>
      <c r="Q8" s="51"/>
      <c r="R8" s="18"/>
      <c r="S8" s="51"/>
      <c r="T8" s="20"/>
      <c r="U8" s="87" t="s">
        <v>18</v>
      </c>
      <c r="V8" s="118">
        <v>0.7</v>
      </c>
    </row>
    <row r="9" spans="1:22" ht="81" customHeight="1" x14ac:dyDescent="0.2">
      <c r="A9" s="103"/>
      <c r="B9" s="105"/>
      <c r="C9" s="91"/>
      <c r="D9" s="107"/>
      <c r="E9" s="107"/>
      <c r="F9" s="107"/>
      <c r="G9" s="107"/>
      <c r="H9" s="82"/>
      <c r="I9" s="82"/>
      <c r="J9" s="2" t="s">
        <v>159</v>
      </c>
      <c r="K9" s="14" t="s">
        <v>23</v>
      </c>
      <c r="L9" s="72" t="s">
        <v>266</v>
      </c>
      <c r="M9" s="51" t="s">
        <v>146</v>
      </c>
      <c r="N9" s="60" t="s">
        <v>215</v>
      </c>
      <c r="O9" s="51"/>
      <c r="P9" s="18"/>
      <c r="Q9" s="51"/>
      <c r="R9" s="18"/>
      <c r="S9" s="51"/>
      <c r="T9" s="20"/>
      <c r="U9" s="88"/>
      <c r="V9" s="119"/>
    </row>
    <row r="10" spans="1:22" ht="99" customHeight="1" x14ac:dyDescent="0.2">
      <c r="A10" s="103"/>
      <c r="B10" s="2" t="s">
        <v>24</v>
      </c>
      <c r="C10" s="15" t="s">
        <v>25</v>
      </c>
      <c r="D10" s="4">
        <v>0.5</v>
      </c>
      <c r="E10" s="4">
        <v>0.6</v>
      </c>
      <c r="F10" s="4">
        <v>0.7</v>
      </c>
      <c r="G10" s="4">
        <v>0.8</v>
      </c>
      <c r="H10" s="82"/>
      <c r="I10" s="82"/>
      <c r="J10" s="89" t="s">
        <v>161</v>
      </c>
      <c r="K10" s="90" t="s">
        <v>158</v>
      </c>
      <c r="L10" s="72" t="s">
        <v>266</v>
      </c>
      <c r="M10" s="51" t="s">
        <v>146</v>
      </c>
      <c r="N10" s="60" t="s">
        <v>216</v>
      </c>
      <c r="O10" s="51"/>
      <c r="P10" s="13"/>
      <c r="Q10" s="51"/>
      <c r="R10" s="13"/>
      <c r="S10" s="51"/>
      <c r="T10" s="19"/>
      <c r="U10" s="25">
        <v>0.5</v>
      </c>
      <c r="V10" s="61">
        <v>0.6</v>
      </c>
    </row>
    <row r="11" spans="1:22" ht="160.5" customHeight="1" x14ac:dyDescent="0.2">
      <c r="A11" s="103"/>
      <c r="B11" s="2" t="s">
        <v>26</v>
      </c>
      <c r="C11" s="15" t="s">
        <v>25</v>
      </c>
      <c r="D11" s="4">
        <v>0.5</v>
      </c>
      <c r="E11" s="4">
        <v>0.7</v>
      </c>
      <c r="F11" s="4">
        <v>0.8</v>
      </c>
      <c r="G11" s="4">
        <v>0.9</v>
      </c>
      <c r="H11" s="82"/>
      <c r="I11" s="82"/>
      <c r="J11" s="89"/>
      <c r="K11" s="91"/>
      <c r="L11" s="72" t="s">
        <v>266</v>
      </c>
      <c r="M11" s="51" t="s">
        <v>146</v>
      </c>
      <c r="N11" s="60" t="s">
        <v>217</v>
      </c>
      <c r="O11" s="51"/>
      <c r="P11" s="13"/>
      <c r="Q11" s="51"/>
      <c r="R11" s="13"/>
      <c r="S11" s="51"/>
      <c r="T11" s="19"/>
      <c r="U11" s="25">
        <v>0.5</v>
      </c>
      <c r="V11" s="61">
        <v>0.7</v>
      </c>
    </row>
    <row r="12" spans="1:22" ht="71.25" customHeight="1" x14ac:dyDescent="0.2">
      <c r="A12" s="94" t="s">
        <v>125</v>
      </c>
      <c r="B12" s="11" t="s">
        <v>27</v>
      </c>
      <c r="C12" s="22" t="s">
        <v>25</v>
      </c>
      <c r="D12" s="12" t="s">
        <v>126</v>
      </c>
      <c r="E12" s="12" t="s">
        <v>126</v>
      </c>
      <c r="F12" s="12" t="s">
        <v>126</v>
      </c>
      <c r="G12" s="12" t="s">
        <v>126</v>
      </c>
      <c r="H12" s="81" t="s">
        <v>162</v>
      </c>
      <c r="I12" s="81" t="s">
        <v>9</v>
      </c>
      <c r="J12" s="79" t="s">
        <v>163</v>
      </c>
      <c r="K12" s="81" t="s">
        <v>28</v>
      </c>
      <c r="L12" s="72" t="s">
        <v>266</v>
      </c>
      <c r="M12" s="51" t="s">
        <v>146</v>
      </c>
      <c r="N12" s="60" t="s">
        <v>265</v>
      </c>
      <c r="O12" s="51"/>
      <c r="P12" s="13"/>
      <c r="Q12" s="51"/>
      <c r="R12" s="13"/>
      <c r="S12" s="51"/>
      <c r="T12" s="19"/>
      <c r="U12" s="48" t="s">
        <v>126</v>
      </c>
      <c r="V12" s="61">
        <v>0.89</v>
      </c>
    </row>
    <row r="13" spans="1:22" ht="62.25" customHeight="1" x14ac:dyDescent="0.2">
      <c r="A13" s="98"/>
      <c r="B13" s="2" t="s">
        <v>29</v>
      </c>
      <c r="C13" s="15" t="s">
        <v>25</v>
      </c>
      <c r="D13" s="3" t="s">
        <v>126</v>
      </c>
      <c r="E13" s="3" t="s">
        <v>126</v>
      </c>
      <c r="F13" s="3" t="s">
        <v>126</v>
      </c>
      <c r="G13" s="3" t="s">
        <v>126</v>
      </c>
      <c r="H13" s="102"/>
      <c r="I13" s="102"/>
      <c r="J13" s="80"/>
      <c r="K13" s="82"/>
      <c r="L13" s="72" t="s">
        <v>266</v>
      </c>
      <c r="M13" s="51" t="s">
        <v>146</v>
      </c>
      <c r="N13" s="60" t="s">
        <v>260</v>
      </c>
      <c r="O13" s="51"/>
      <c r="P13" s="13"/>
      <c r="Q13" s="51"/>
      <c r="R13" s="13"/>
      <c r="S13" s="51"/>
      <c r="T13" s="19"/>
      <c r="U13" s="24" t="s">
        <v>126</v>
      </c>
      <c r="V13" s="61">
        <v>0.93</v>
      </c>
    </row>
    <row r="14" spans="1:22" ht="62.25" customHeight="1" x14ac:dyDescent="0.2">
      <c r="A14" s="98"/>
      <c r="B14" s="2" t="s">
        <v>30</v>
      </c>
      <c r="C14" s="15" t="s">
        <v>25</v>
      </c>
      <c r="D14" s="3" t="s">
        <v>126</v>
      </c>
      <c r="E14" s="3" t="s">
        <v>126</v>
      </c>
      <c r="F14" s="3" t="s">
        <v>126</v>
      </c>
      <c r="G14" s="3" t="s">
        <v>126</v>
      </c>
      <c r="H14" s="102"/>
      <c r="I14" s="102"/>
      <c r="J14" s="80"/>
      <c r="K14" s="82"/>
      <c r="L14" s="72" t="s">
        <v>266</v>
      </c>
      <c r="M14" s="51" t="s">
        <v>146</v>
      </c>
      <c r="N14" s="60" t="s">
        <v>259</v>
      </c>
      <c r="O14" s="51"/>
      <c r="P14" s="13"/>
      <c r="Q14" s="51"/>
      <c r="R14" s="13"/>
      <c r="S14" s="51"/>
      <c r="T14" s="19"/>
      <c r="U14" s="24" t="s">
        <v>126</v>
      </c>
      <c r="V14" s="61">
        <v>0.95</v>
      </c>
    </row>
    <row r="15" spans="1:22" ht="64.5" customHeight="1" x14ac:dyDescent="0.2">
      <c r="A15" s="98" t="s">
        <v>127</v>
      </c>
      <c r="B15" s="2" t="s">
        <v>31</v>
      </c>
      <c r="C15" s="15" t="s">
        <v>25</v>
      </c>
      <c r="D15" s="3" t="s">
        <v>32</v>
      </c>
      <c r="E15" s="3" t="s">
        <v>33</v>
      </c>
      <c r="F15" s="3" t="s">
        <v>33</v>
      </c>
      <c r="G15" s="3" t="s">
        <v>33</v>
      </c>
      <c r="H15" s="90" t="s">
        <v>34</v>
      </c>
      <c r="I15" s="95" t="s">
        <v>35</v>
      </c>
      <c r="J15" s="89" t="s">
        <v>164</v>
      </c>
      <c r="K15" s="90" t="s">
        <v>128</v>
      </c>
      <c r="L15" s="72" t="s">
        <v>266</v>
      </c>
      <c r="M15" s="51" t="s">
        <v>146</v>
      </c>
      <c r="N15" s="60" t="s">
        <v>238</v>
      </c>
      <c r="O15" s="51"/>
      <c r="P15" s="13"/>
      <c r="Q15" s="51"/>
      <c r="R15" s="13"/>
      <c r="S15" s="51"/>
      <c r="T15" s="19"/>
      <c r="U15" s="50" t="s">
        <v>32</v>
      </c>
      <c r="V15" s="61">
        <v>0.95</v>
      </c>
    </row>
    <row r="16" spans="1:22" ht="81" customHeight="1" x14ac:dyDescent="0.2">
      <c r="A16" s="98"/>
      <c r="B16" s="2" t="s">
        <v>37</v>
      </c>
      <c r="C16" s="15" t="s">
        <v>25</v>
      </c>
      <c r="D16" s="3" t="s">
        <v>38</v>
      </c>
      <c r="E16" s="3" t="s">
        <v>38</v>
      </c>
      <c r="F16" s="3" t="s">
        <v>38</v>
      </c>
      <c r="G16" s="3" t="s">
        <v>38</v>
      </c>
      <c r="H16" s="97"/>
      <c r="I16" s="96"/>
      <c r="J16" s="89"/>
      <c r="K16" s="97"/>
      <c r="L16" s="72" t="s">
        <v>266</v>
      </c>
      <c r="M16" s="51" t="s">
        <v>146</v>
      </c>
      <c r="N16" s="60" t="s">
        <v>218</v>
      </c>
      <c r="O16" s="51"/>
      <c r="P16" s="13"/>
      <c r="Q16" s="51"/>
      <c r="R16" s="13"/>
      <c r="S16" s="51"/>
      <c r="T16" s="19"/>
      <c r="U16" s="24" t="s">
        <v>38</v>
      </c>
      <c r="V16" s="61">
        <v>0</v>
      </c>
    </row>
    <row r="17" spans="1:22" ht="81" customHeight="1" x14ac:dyDescent="0.2">
      <c r="A17" s="98"/>
      <c r="B17" s="2" t="s">
        <v>39</v>
      </c>
      <c r="C17" s="15" t="s">
        <v>25</v>
      </c>
      <c r="D17" s="3" t="s">
        <v>40</v>
      </c>
      <c r="E17" s="3" t="s">
        <v>40</v>
      </c>
      <c r="F17" s="3" t="s">
        <v>40</v>
      </c>
      <c r="G17" s="3" t="s">
        <v>40</v>
      </c>
      <c r="H17" s="97"/>
      <c r="I17" s="96"/>
      <c r="J17" s="89"/>
      <c r="K17" s="97"/>
      <c r="L17" s="72" t="s">
        <v>266</v>
      </c>
      <c r="M17" s="51" t="s">
        <v>146</v>
      </c>
      <c r="N17" s="60" t="s">
        <v>219</v>
      </c>
      <c r="O17" s="51"/>
      <c r="P17" s="13"/>
      <c r="Q17" s="51"/>
      <c r="R17" s="13"/>
      <c r="S17" s="51"/>
      <c r="T17" s="19"/>
      <c r="U17" s="24" t="s">
        <v>40</v>
      </c>
      <c r="V17" s="61">
        <v>0</v>
      </c>
    </row>
    <row r="18" spans="1:22" ht="81" customHeight="1" x14ac:dyDescent="0.2">
      <c r="A18" s="98"/>
      <c r="B18" s="2" t="s">
        <v>41</v>
      </c>
      <c r="C18" s="15" t="s">
        <v>25</v>
      </c>
      <c r="D18" s="3" t="s">
        <v>40</v>
      </c>
      <c r="E18" s="3" t="s">
        <v>40</v>
      </c>
      <c r="F18" s="3" t="s">
        <v>40</v>
      </c>
      <c r="G18" s="3" t="s">
        <v>40</v>
      </c>
      <c r="H18" s="97"/>
      <c r="I18" s="96"/>
      <c r="J18" s="89"/>
      <c r="K18" s="97"/>
      <c r="L18" s="72" t="s">
        <v>266</v>
      </c>
      <c r="M18" s="51" t="s">
        <v>146</v>
      </c>
      <c r="N18" s="60" t="s">
        <v>220</v>
      </c>
      <c r="O18" s="51"/>
      <c r="P18" s="13"/>
      <c r="Q18" s="51"/>
      <c r="R18" s="13"/>
      <c r="S18" s="51"/>
      <c r="T18" s="19"/>
      <c r="U18" s="24" t="s">
        <v>40</v>
      </c>
      <c r="V18" s="61" t="s">
        <v>40</v>
      </c>
    </row>
    <row r="19" spans="1:22" ht="81" customHeight="1" x14ac:dyDescent="0.2">
      <c r="A19" s="98"/>
      <c r="B19" s="2" t="s">
        <v>42</v>
      </c>
      <c r="C19" s="15" t="s">
        <v>25</v>
      </c>
      <c r="D19" s="3" t="s">
        <v>43</v>
      </c>
      <c r="E19" s="3" t="s">
        <v>43</v>
      </c>
      <c r="F19" s="3" t="s">
        <v>43</v>
      </c>
      <c r="G19" s="3" t="s">
        <v>43</v>
      </c>
      <c r="H19" s="97"/>
      <c r="I19" s="96"/>
      <c r="J19" s="89"/>
      <c r="K19" s="97"/>
      <c r="L19" s="72" t="s">
        <v>266</v>
      </c>
      <c r="M19" s="51" t="s">
        <v>146</v>
      </c>
      <c r="N19" s="60" t="s">
        <v>221</v>
      </c>
      <c r="O19" s="51"/>
      <c r="P19" s="13"/>
      <c r="Q19" s="51"/>
      <c r="R19" s="13"/>
      <c r="S19" s="51"/>
      <c r="T19" s="19"/>
      <c r="U19" s="24" t="s">
        <v>43</v>
      </c>
      <c r="V19" s="61">
        <v>0.02</v>
      </c>
    </row>
    <row r="20" spans="1:22" ht="81" customHeight="1" x14ac:dyDescent="0.2">
      <c r="A20" s="98"/>
      <c r="B20" s="2" t="s">
        <v>44</v>
      </c>
      <c r="C20" s="15" t="s">
        <v>25</v>
      </c>
      <c r="D20" s="3" t="s">
        <v>40</v>
      </c>
      <c r="E20" s="3" t="s">
        <v>40</v>
      </c>
      <c r="F20" s="3" t="s">
        <v>40</v>
      </c>
      <c r="G20" s="3" t="s">
        <v>40</v>
      </c>
      <c r="H20" s="97"/>
      <c r="I20" s="96"/>
      <c r="J20" s="89"/>
      <c r="K20" s="81"/>
      <c r="L20" s="72" t="s">
        <v>266</v>
      </c>
      <c r="M20" s="51" t="s">
        <v>146</v>
      </c>
      <c r="N20" s="60" t="s">
        <v>222</v>
      </c>
      <c r="O20" s="51"/>
      <c r="P20" s="13"/>
      <c r="Q20" s="51"/>
      <c r="R20" s="13"/>
      <c r="S20" s="51"/>
      <c r="T20" s="19"/>
      <c r="U20" s="24" t="s">
        <v>40</v>
      </c>
      <c r="V20" s="61" t="s">
        <v>40</v>
      </c>
    </row>
    <row r="21" spans="1:22" ht="189" customHeight="1" x14ac:dyDescent="0.2">
      <c r="A21" s="98"/>
      <c r="B21" s="2" t="s">
        <v>129</v>
      </c>
      <c r="C21" s="15"/>
      <c r="D21" s="99" t="s">
        <v>166</v>
      </c>
      <c r="E21" s="100"/>
      <c r="F21" s="100"/>
      <c r="G21" s="101"/>
      <c r="H21" s="97"/>
      <c r="I21" s="96"/>
      <c r="J21" s="16" t="s">
        <v>165</v>
      </c>
      <c r="K21" s="14" t="s">
        <v>130</v>
      </c>
      <c r="L21" s="72" t="s">
        <v>266</v>
      </c>
      <c r="M21" s="51" t="s">
        <v>146</v>
      </c>
      <c r="N21" s="60" t="s">
        <v>223</v>
      </c>
      <c r="O21" s="51"/>
      <c r="P21" s="13"/>
      <c r="Q21" s="51"/>
      <c r="R21" s="13"/>
      <c r="S21" s="51"/>
      <c r="T21" s="19"/>
      <c r="U21" s="27" t="s">
        <v>180</v>
      </c>
      <c r="V21" s="61">
        <v>1</v>
      </c>
    </row>
    <row r="22" spans="1:22" ht="105" customHeight="1" x14ac:dyDescent="0.2">
      <c r="A22" s="98"/>
      <c r="B22" s="2" t="s">
        <v>46</v>
      </c>
      <c r="C22" s="15" t="s">
        <v>47</v>
      </c>
      <c r="D22" s="3">
        <v>10</v>
      </c>
      <c r="E22" s="3">
        <v>10</v>
      </c>
      <c r="F22" s="3">
        <v>10</v>
      </c>
      <c r="G22" s="3">
        <v>10</v>
      </c>
      <c r="H22" s="81"/>
      <c r="I22" s="91"/>
      <c r="J22" s="2" t="s">
        <v>131</v>
      </c>
      <c r="K22" s="14" t="s">
        <v>132</v>
      </c>
      <c r="L22" s="72" t="s">
        <v>266</v>
      </c>
      <c r="M22" s="51" t="s">
        <v>146</v>
      </c>
      <c r="N22" s="60" t="s">
        <v>224</v>
      </c>
      <c r="O22" s="51"/>
      <c r="P22" s="13"/>
      <c r="Q22" s="51"/>
      <c r="R22" s="13"/>
      <c r="S22" s="51"/>
      <c r="T22" s="19"/>
      <c r="U22" s="24">
        <v>10</v>
      </c>
      <c r="V22" s="58">
        <v>6</v>
      </c>
    </row>
    <row r="23" spans="1:22" ht="339.75" customHeight="1" x14ac:dyDescent="0.2">
      <c r="A23" s="53" t="s">
        <v>167</v>
      </c>
      <c r="B23" s="2" t="s">
        <v>48</v>
      </c>
      <c r="C23" s="15" t="s">
        <v>17</v>
      </c>
      <c r="D23" s="3" t="s">
        <v>49</v>
      </c>
      <c r="E23" s="3" t="s">
        <v>21</v>
      </c>
      <c r="F23" s="3" t="s">
        <v>21</v>
      </c>
      <c r="G23" s="3" t="s">
        <v>21</v>
      </c>
      <c r="H23" s="14" t="s">
        <v>50</v>
      </c>
      <c r="I23" s="14" t="s">
        <v>35</v>
      </c>
      <c r="J23" s="16" t="s">
        <v>168</v>
      </c>
      <c r="K23" s="14" t="s">
        <v>51</v>
      </c>
      <c r="L23" s="72" t="s">
        <v>266</v>
      </c>
      <c r="M23" s="51" t="s">
        <v>146</v>
      </c>
      <c r="N23" s="60" t="s">
        <v>225</v>
      </c>
      <c r="O23" s="51"/>
      <c r="P23" s="13"/>
      <c r="Q23" s="51"/>
      <c r="R23" s="13"/>
      <c r="S23" s="51"/>
      <c r="T23" s="19"/>
      <c r="U23" s="24" t="s">
        <v>49</v>
      </c>
      <c r="V23" s="58" t="s">
        <v>237</v>
      </c>
    </row>
    <row r="24" spans="1:22" ht="240.75" customHeight="1" x14ac:dyDescent="0.2">
      <c r="A24" s="54" t="s">
        <v>169</v>
      </c>
      <c r="B24" s="2" t="s">
        <v>52</v>
      </c>
      <c r="C24" s="15" t="s">
        <v>17</v>
      </c>
      <c r="D24" s="3" t="s">
        <v>18</v>
      </c>
      <c r="E24" s="3" t="s">
        <v>19</v>
      </c>
      <c r="F24" s="3" t="s">
        <v>20</v>
      </c>
      <c r="G24" s="3" t="s">
        <v>21</v>
      </c>
      <c r="H24" s="14" t="s">
        <v>50</v>
      </c>
      <c r="I24" s="14" t="s">
        <v>35</v>
      </c>
      <c r="J24" s="2" t="s">
        <v>170</v>
      </c>
      <c r="K24" s="14" t="s">
        <v>10</v>
      </c>
      <c r="L24" s="72" t="s">
        <v>266</v>
      </c>
      <c r="M24" s="51" t="s">
        <v>146</v>
      </c>
      <c r="N24" s="60" t="s">
        <v>226</v>
      </c>
      <c r="O24" s="51"/>
      <c r="P24" s="13"/>
      <c r="Q24" s="51"/>
      <c r="R24" s="13"/>
      <c r="S24" s="51"/>
      <c r="T24" s="19"/>
      <c r="U24" s="24" t="s">
        <v>18</v>
      </c>
      <c r="V24" s="61">
        <v>0.65</v>
      </c>
    </row>
    <row r="25" spans="1:22" ht="113.25" customHeight="1" x14ac:dyDescent="0.2">
      <c r="A25" s="53" t="s">
        <v>172</v>
      </c>
      <c r="B25" s="2" t="s">
        <v>53</v>
      </c>
      <c r="C25" s="15" t="s">
        <v>25</v>
      </c>
      <c r="D25" s="4">
        <v>1</v>
      </c>
      <c r="E25" s="4">
        <v>1</v>
      </c>
      <c r="F25" s="4">
        <v>1</v>
      </c>
      <c r="G25" s="4">
        <v>1</v>
      </c>
      <c r="H25" s="14" t="s">
        <v>54</v>
      </c>
      <c r="I25" s="14" t="s">
        <v>55</v>
      </c>
      <c r="J25" s="2" t="s">
        <v>171</v>
      </c>
      <c r="K25" s="14" t="s">
        <v>10</v>
      </c>
      <c r="L25" s="72" t="s">
        <v>266</v>
      </c>
      <c r="M25" s="51" t="s">
        <v>146</v>
      </c>
      <c r="N25" s="60" t="s">
        <v>227</v>
      </c>
      <c r="O25" s="51"/>
      <c r="P25" s="13"/>
      <c r="Q25" s="51"/>
      <c r="R25" s="13"/>
      <c r="S25" s="51"/>
      <c r="T25" s="19"/>
      <c r="U25" s="25">
        <v>1</v>
      </c>
      <c r="V25" s="61">
        <v>1</v>
      </c>
    </row>
    <row r="26" spans="1:22" ht="142.5" customHeight="1" x14ac:dyDescent="0.2">
      <c r="A26" s="92" t="s">
        <v>133</v>
      </c>
      <c r="B26" s="2" t="s">
        <v>56</v>
      </c>
      <c r="C26" s="15" t="s">
        <v>25</v>
      </c>
      <c r="D26" s="3" t="s">
        <v>49</v>
      </c>
      <c r="E26" s="3" t="s">
        <v>20</v>
      </c>
      <c r="F26" s="3" t="s">
        <v>57</v>
      </c>
      <c r="G26" s="3" t="s">
        <v>21</v>
      </c>
      <c r="H26" s="14" t="s">
        <v>58</v>
      </c>
      <c r="I26" s="14" t="s">
        <v>59</v>
      </c>
      <c r="J26" s="2" t="s">
        <v>173</v>
      </c>
      <c r="K26" s="14" t="s">
        <v>45</v>
      </c>
      <c r="L26" s="72" t="s">
        <v>266</v>
      </c>
      <c r="M26" s="51" t="s">
        <v>146</v>
      </c>
      <c r="N26" s="60" t="s">
        <v>228</v>
      </c>
      <c r="O26" s="51"/>
      <c r="P26" s="13"/>
      <c r="Q26" s="51"/>
      <c r="R26" s="13"/>
      <c r="S26" s="51"/>
      <c r="T26" s="19"/>
      <c r="U26" s="24" t="s">
        <v>49</v>
      </c>
      <c r="V26" s="61">
        <v>0.8</v>
      </c>
    </row>
    <row r="27" spans="1:22" ht="93" customHeight="1" x14ac:dyDescent="0.2">
      <c r="A27" s="93"/>
      <c r="B27" s="2" t="s">
        <v>60</v>
      </c>
      <c r="C27" s="15" t="s">
        <v>61</v>
      </c>
      <c r="D27" s="15" t="s">
        <v>62</v>
      </c>
      <c r="E27" s="15" t="s">
        <v>62</v>
      </c>
      <c r="F27" s="15" t="s">
        <v>62</v>
      </c>
      <c r="G27" s="15" t="s">
        <v>62</v>
      </c>
      <c r="H27" s="95" t="s">
        <v>58</v>
      </c>
      <c r="I27" s="95" t="s">
        <v>59</v>
      </c>
      <c r="J27" s="89" t="s">
        <v>174</v>
      </c>
      <c r="K27" s="82" t="s">
        <v>134</v>
      </c>
      <c r="L27" s="72" t="s">
        <v>266</v>
      </c>
      <c r="M27" s="51" t="s">
        <v>146</v>
      </c>
      <c r="N27" s="60" t="s">
        <v>229</v>
      </c>
      <c r="O27" s="51"/>
      <c r="P27" s="13"/>
      <c r="Q27" s="51"/>
      <c r="R27" s="13"/>
      <c r="S27" s="51"/>
      <c r="T27" s="19"/>
      <c r="U27" s="26" t="s">
        <v>62</v>
      </c>
      <c r="V27" s="62" t="s">
        <v>62</v>
      </c>
    </row>
    <row r="28" spans="1:22" ht="94.5" customHeight="1" x14ac:dyDescent="0.2">
      <c r="A28" s="93"/>
      <c r="B28" s="2" t="s">
        <v>63</v>
      </c>
      <c r="C28" s="15" t="s">
        <v>25</v>
      </c>
      <c r="D28" s="3" t="s">
        <v>64</v>
      </c>
      <c r="E28" s="3" t="s">
        <v>18</v>
      </c>
      <c r="F28" s="3" t="s">
        <v>49</v>
      </c>
      <c r="G28" s="3" t="s">
        <v>20</v>
      </c>
      <c r="H28" s="96"/>
      <c r="I28" s="96"/>
      <c r="J28" s="89"/>
      <c r="K28" s="82"/>
      <c r="L28" s="72" t="s">
        <v>266</v>
      </c>
      <c r="M28" s="51" t="s">
        <v>147</v>
      </c>
      <c r="N28" s="60" t="s">
        <v>230</v>
      </c>
      <c r="O28" s="51"/>
      <c r="P28" s="13"/>
      <c r="Q28" s="51"/>
      <c r="R28" s="13"/>
      <c r="S28" s="51"/>
      <c r="T28" s="19"/>
      <c r="U28" s="24" t="s">
        <v>64</v>
      </c>
      <c r="V28" s="61">
        <v>0.5</v>
      </c>
    </row>
    <row r="29" spans="1:22" ht="81" customHeight="1" x14ac:dyDescent="0.2">
      <c r="A29" s="93"/>
      <c r="B29" s="2" t="s">
        <v>65</v>
      </c>
      <c r="C29" s="15" t="s">
        <v>25</v>
      </c>
      <c r="D29" s="4">
        <v>1</v>
      </c>
      <c r="E29" s="4">
        <v>1</v>
      </c>
      <c r="F29" s="4">
        <v>1</v>
      </c>
      <c r="G29" s="4">
        <v>1</v>
      </c>
      <c r="H29" s="96"/>
      <c r="I29" s="96"/>
      <c r="J29" s="6" t="s">
        <v>175</v>
      </c>
      <c r="K29" s="14" t="s">
        <v>66</v>
      </c>
      <c r="L29" s="72" t="s">
        <v>266</v>
      </c>
      <c r="M29" s="51" t="s">
        <v>146</v>
      </c>
      <c r="N29" s="60" t="s">
        <v>231</v>
      </c>
      <c r="O29" s="51"/>
      <c r="P29" s="13"/>
      <c r="Q29" s="51"/>
      <c r="R29" s="13"/>
      <c r="S29" s="51"/>
      <c r="T29" s="19"/>
      <c r="U29" s="25">
        <v>1</v>
      </c>
      <c r="V29" s="61">
        <v>1</v>
      </c>
    </row>
    <row r="30" spans="1:22" ht="141" customHeight="1" x14ac:dyDescent="0.2">
      <c r="A30" s="94"/>
      <c r="B30" s="2" t="s">
        <v>67</v>
      </c>
      <c r="C30" s="15" t="s">
        <v>25</v>
      </c>
      <c r="D30" s="3" t="s">
        <v>18</v>
      </c>
      <c r="E30" s="3" t="s">
        <v>20</v>
      </c>
      <c r="F30" s="3" t="s">
        <v>20</v>
      </c>
      <c r="G30" s="3" t="s">
        <v>20</v>
      </c>
      <c r="H30" s="91"/>
      <c r="I30" s="91"/>
      <c r="J30" s="2" t="s">
        <v>176</v>
      </c>
      <c r="K30" s="14" t="s">
        <v>135</v>
      </c>
      <c r="L30" s="72" t="s">
        <v>266</v>
      </c>
      <c r="M30" s="51" t="s">
        <v>146</v>
      </c>
      <c r="N30" s="60" t="s">
        <v>236</v>
      </c>
      <c r="O30" s="51"/>
      <c r="P30" s="13"/>
      <c r="Q30" s="51"/>
      <c r="R30" s="13"/>
      <c r="S30" s="51"/>
      <c r="T30" s="19"/>
      <c r="U30" s="24" t="s">
        <v>18</v>
      </c>
      <c r="V30" s="61">
        <v>0.5</v>
      </c>
    </row>
    <row r="31" spans="1:22" ht="108.75" customHeight="1" x14ac:dyDescent="0.2">
      <c r="A31" s="92" t="s">
        <v>136</v>
      </c>
      <c r="B31" s="2" t="s">
        <v>68</v>
      </c>
      <c r="C31" s="15" t="s">
        <v>17</v>
      </c>
      <c r="D31" s="3" t="s">
        <v>21</v>
      </c>
      <c r="E31" s="3" t="s">
        <v>21</v>
      </c>
      <c r="F31" s="3" t="s">
        <v>21</v>
      </c>
      <c r="G31" s="3" t="s">
        <v>21</v>
      </c>
      <c r="H31" s="90" t="s">
        <v>69</v>
      </c>
      <c r="I31" s="90" t="s">
        <v>70</v>
      </c>
      <c r="J31" s="2" t="s">
        <v>177</v>
      </c>
      <c r="K31" s="14" t="s">
        <v>36</v>
      </c>
      <c r="L31" s="72" t="s">
        <v>266</v>
      </c>
      <c r="M31" s="51" t="s">
        <v>146</v>
      </c>
      <c r="N31" s="60" t="s">
        <v>232</v>
      </c>
      <c r="O31" s="51"/>
      <c r="P31" s="13"/>
      <c r="Q31" s="51"/>
      <c r="R31" s="13"/>
      <c r="S31" s="51"/>
      <c r="T31" s="19"/>
      <c r="U31" s="24" t="s">
        <v>21</v>
      </c>
      <c r="V31" s="61">
        <v>0.9</v>
      </c>
    </row>
    <row r="32" spans="1:22" ht="139.5" customHeight="1" x14ac:dyDescent="0.2">
      <c r="A32" s="94"/>
      <c r="B32" s="2" t="s">
        <v>137</v>
      </c>
      <c r="C32" s="15" t="s">
        <v>25</v>
      </c>
      <c r="D32" s="4">
        <v>1</v>
      </c>
      <c r="E32" s="4">
        <v>1</v>
      </c>
      <c r="F32" s="4">
        <v>1</v>
      </c>
      <c r="G32" s="4">
        <v>1</v>
      </c>
      <c r="H32" s="81"/>
      <c r="I32" s="81"/>
      <c r="J32" s="2" t="s">
        <v>178</v>
      </c>
      <c r="K32" s="14" t="s">
        <v>10</v>
      </c>
      <c r="L32" s="72" t="s">
        <v>266</v>
      </c>
      <c r="M32" s="51" t="s">
        <v>146</v>
      </c>
      <c r="N32" s="60" t="s">
        <v>233</v>
      </c>
      <c r="O32" s="51"/>
      <c r="P32" s="13"/>
      <c r="Q32" s="51"/>
      <c r="R32" s="13"/>
      <c r="S32" s="51"/>
      <c r="T32" s="19"/>
      <c r="U32" s="25">
        <v>1</v>
      </c>
      <c r="V32" s="61">
        <v>1</v>
      </c>
    </row>
  </sheetData>
  <mergeCells count="55">
    <mergeCell ref="V8:V9"/>
    <mergeCell ref="G3:G4"/>
    <mergeCell ref="H2:H4"/>
    <mergeCell ref="I2:I4"/>
    <mergeCell ref="J2:J4"/>
    <mergeCell ref="D2:G2"/>
    <mergeCell ref="F3:F4"/>
    <mergeCell ref="A1:V1"/>
    <mergeCell ref="A2:A4"/>
    <mergeCell ref="B2:B4"/>
    <mergeCell ref="C2:C4"/>
    <mergeCell ref="D3:D4"/>
    <mergeCell ref="E3:E4"/>
    <mergeCell ref="M3:N3"/>
    <mergeCell ref="L2:L4"/>
    <mergeCell ref="O3:P3"/>
    <mergeCell ref="Q3:R3"/>
    <mergeCell ref="S3:T3"/>
    <mergeCell ref="U2:V2"/>
    <mergeCell ref="V3:V4"/>
    <mergeCell ref="A12:A14"/>
    <mergeCell ref="H5:H11"/>
    <mergeCell ref="I5:I11"/>
    <mergeCell ref="H12:H14"/>
    <mergeCell ref="I12:I14"/>
    <mergeCell ref="A5:A11"/>
    <mergeCell ref="B8:B9"/>
    <mergeCell ref="C8:C9"/>
    <mergeCell ref="D8:D9"/>
    <mergeCell ref="E8:E9"/>
    <mergeCell ref="F8:F9"/>
    <mergeCell ref="G8:G9"/>
    <mergeCell ref="A26:A30"/>
    <mergeCell ref="A31:A32"/>
    <mergeCell ref="H27:H30"/>
    <mergeCell ref="I27:I30"/>
    <mergeCell ref="K15:K20"/>
    <mergeCell ref="J15:J20"/>
    <mergeCell ref="A15:A22"/>
    <mergeCell ref="K27:K28"/>
    <mergeCell ref="J27:J28"/>
    <mergeCell ref="H15:H22"/>
    <mergeCell ref="D21:G21"/>
    <mergeCell ref="I15:I22"/>
    <mergeCell ref="H31:H32"/>
    <mergeCell ref="I31:I32"/>
    <mergeCell ref="J12:J14"/>
    <mergeCell ref="K12:K14"/>
    <mergeCell ref="K2:K4"/>
    <mergeCell ref="U3:U4"/>
    <mergeCell ref="U8:U9"/>
    <mergeCell ref="J5:J6"/>
    <mergeCell ref="K5:K6"/>
    <mergeCell ref="J10:J11"/>
    <mergeCell ref="K10:K11"/>
  </mergeCells>
  <conditionalFormatting sqref="M5:M32">
    <cfRule type="containsText" dxfId="35" priority="10" operator="containsText" text="ACTIVIDAD EN DESARROLLO">
      <formula>NOT(ISERROR(SEARCH("ACTIVIDAD EN DESARROLLO",M5)))</formula>
    </cfRule>
    <cfRule type="beginsWith" dxfId="34" priority="11" operator="beginsWith" text="ACTIVIDAD NO EJECUTADA">
      <formula>LEFT(M5,LEN("ACTIVIDAD NO EJECUTADA"))="ACTIVIDAD NO EJECUTADA"</formula>
    </cfRule>
    <cfRule type="beginsWith" dxfId="33" priority="12" operator="beginsWith" text="ACTIVIDAD EJECUTADA">
      <formula>LEFT(M5,LEN("ACTIVIDAD EJECUTADA"))="ACTIVIDAD EJECUTADA"</formula>
    </cfRule>
  </conditionalFormatting>
  <conditionalFormatting sqref="O5:O32">
    <cfRule type="containsText" dxfId="32" priority="7" operator="containsText" text="ACTIVIDAD EN DESARROLLO">
      <formula>NOT(ISERROR(SEARCH("ACTIVIDAD EN DESARROLLO",O5)))</formula>
    </cfRule>
    <cfRule type="beginsWith" dxfId="31" priority="8" operator="beginsWith" text="ACTIVIDAD NO EJECUTADA">
      <formula>LEFT(O5,LEN("ACTIVIDAD NO EJECUTADA"))="ACTIVIDAD NO EJECUTADA"</formula>
    </cfRule>
    <cfRule type="beginsWith" dxfId="30" priority="9" operator="beginsWith" text="ACTIVIDAD EJECUTADA">
      <formula>LEFT(O5,LEN("ACTIVIDAD EJECUTADA"))="ACTIVIDAD EJECUTADA"</formula>
    </cfRule>
  </conditionalFormatting>
  <conditionalFormatting sqref="Q5:Q32">
    <cfRule type="containsText" dxfId="29" priority="4" operator="containsText" text="ACTIVIDAD EN DESARROLLO">
      <formula>NOT(ISERROR(SEARCH("ACTIVIDAD EN DESARROLLO",Q5)))</formula>
    </cfRule>
    <cfRule type="beginsWith" dxfId="28" priority="5" operator="beginsWith" text="ACTIVIDAD NO EJECUTADA">
      <formula>LEFT(Q5,LEN("ACTIVIDAD NO EJECUTADA"))="ACTIVIDAD NO EJECUTADA"</formula>
    </cfRule>
    <cfRule type="beginsWith" dxfId="27" priority="6" operator="beginsWith" text="ACTIVIDAD EJECUTADA">
      <formula>LEFT(Q5,LEN("ACTIVIDAD EJECUTADA"))="ACTIVIDAD EJECUTADA"</formula>
    </cfRule>
  </conditionalFormatting>
  <conditionalFormatting sqref="S5:S32">
    <cfRule type="containsText" dxfId="26" priority="1" operator="containsText" text="ACTIVIDAD EN DESARROLLO">
      <formula>NOT(ISERROR(SEARCH("ACTIVIDAD EN DESARROLLO",S5)))</formula>
    </cfRule>
    <cfRule type="beginsWith" dxfId="25" priority="2" operator="beginsWith" text="ACTIVIDAD NO EJECUTADA">
      <formula>LEFT(S5,LEN("ACTIVIDAD NO EJECUTADA"))="ACTIVIDAD NO EJECUTADA"</formula>
    </cfRule>
    <cfRule type="beginsWith" dxfId="24" priority="3" operator="beginsWith" text="ACTIVIDAD EJECUTADA">
      <formula>LEFT(S5,LEN("ACTIVIDAD EJECUTADA"))="ACTIVIDAD EJECUTADA"</formula>
    </cfRule>
  </conditionalFormatting>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Hoja5!$A$1:$A$3</xm:f>
          </x14:formula1>
          <xm:sqref>M5:M32 O5:O32 Q5:Q32 S5:S32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sheetPr>
  <dimension ref="A1:V11"/>
  <sheetViews>
    <sheetView showGridLines="0" tabSelected="1" topLeftCell="A6" zoomScale="87" zoomScaleNormal="87" workbookViewId="0">
      <selection activeCell="B6" sqref="B6"/>
    </sheetView>
  </sheetViews>
  <sheetFormatPr baseColWidth="10" defaultRowHeight="14.25" x14ac:dyDescent="0.2"/>
  <cols>
    <col min="1" max="1" width="7.7109375" style="1" customWidth="1"/>
    <col min="2" max="2" width="23.140625" style="1" customWidth="1"/>
    <col min="3" max="3" width="11.42578125" style="1"/>
    <col min="4" max="7" width="5.85546875" style="1" customWidth="1"/>
    <col min="8" max="8" width="4.7109375" style="1" customWidth="1"/>
    <col min="9" max="9" width="4.85546875" style="1" customWidth="1"/>
    <col min="10" max="10" width="27.7109375" style="1" customWidth="1"/>
    <col min="11" max="11" width="6.7109375" style="1" customWidth="1"/>
    <col min="12" max="12" width="18" style="7" customWidth="1"/>
    <col min="13" max="13" width="6.42578125" style="1" customWidth="1"/>
    <col min="14" max="14" width="24.85546875" style="1" customWidth="1"/>
    <col min="15" max="15" width="7.28515625" style="1" hidden="1" customWidth="1"/>
    <col min="16" max="16" width="24.85546875" style="1" hidden="1" customWidth="1"/>
    <col min="17" max="17" width="6.7109375" style="1" hidden="1" customWidth="1"/>
    <col min="18" max="18" width="24.85546875" style="1" hidden="1" customWidth="1"/>
    <col min="19" max="19" width="7" style="1" hidden="1" customWidth="1"/>
    <col min="20" max="20" width="24.85546875" style="1" hidden="1" customWidth="1"/>
    <col min="21" max="21" width="10.140625" style="1" customWidth="1"/>
    <col min="22" max="22" width="9.42578125" style="1" customWidth="1"/>
    <col min="23" max="16384" width="11.42578125" style="1"/>
  </cols>
  <sheetData>
    <row r="1" spans="1:22" ht="43.5" customHeight="1" x14ac:dyDescent="0.2">
      <c r="A1" s="108" t="s">
        <v>270</v>
      </c>
      <c r="B1" s="108"/>
      <c r="C1" s="108"/>
      <c r="D1" s="108"/>
      <c r="E1" s="108"/>
      <c r="F1" s="108"/>
      <c r="G1" s="108"/>
      <c r="H1" s="108"/>
      <c r="I1" s="108"/>
      <c r="J1" s="108"/>
      <c r="K1" s="108"/>
      <c r="L1" s="108"/>
      <c r="M1" s="108"/>
      <c r="N1" s="108"/>
      <c r="O1" s="108"/>
      <c r="P1" s="108"/>
      <c r="Q1" s="108"/>
      <c r="R1" s="108"/>
      <c r="S1" s="108"/>
      <c r="T1" s="108"/>
      <c r="U1" s="108"/>
      <c r="V1" s="108"/>
    </row>
    <row r="2" spans="1:22" ht="37.5" customHeight="1" x14ac:dyDescent="0.2">
      <c r="A2" s="127" t="s">
        <v>121</v>
      </c>
      <c r="B2" s="114" t="s">
        <v>0</v>
      </c>
      <c r="C2" s="127" t="s">
        <v>1</v>
      </c>
      <c r="D2" s="114" t="s">
        <v>122</v>
      </c>
      <c r="E2" s="114"/>
      <c r="F2" s="114"/>
      <c r="G2" s="114"/>
      <c r="H2" s="127" t="s">
        <v>2</v>
      </c>
      <c r="I2" s="127" t="s">
        <v>3</v>
      </c>
      <c r="J2" s="114" t="s">
        <v>4</v>
      </c>
      <c r="K2" s="127" t="s">
        <v>5</v>
      </c>
      <c r="L2" s="114" t="s">
        <v>151</v>
      </c>
      <c r="M2" s="128" t="s">
        <v>145</v>
      </c>
      <c r="N2" s="128"/>
      <c r="O2" s="128"/>
      <c r="P2" s="128"/>
      <c r="Q2" s="128"/>
      <c r="R2" s="128"/>
      <c r="S2" s="128"/>
      <c r="T2" s="128"/>
      <c r="U2" s="116" t="s">
        <v>179</v>
      </c>
      <c r="V2" s="117"/>
    </row>
    <row r="3" spans="1:22" ht="36.75" customHeight="1" x14ac:dyDescent="0.2">
      <c r="A3" s="127"/>
      <c r="B3" s="114"/>
      <c r="C3" s="127"/>
      <c r="D3" s="127">
        <v>2020</v>
      </c>
      <c r="E3" s="127">
        <v>2021</v>
      </c>
      <c r="F3" s="127">
        <v>2022</v>
      </c>
      <c r="G3" s="127">
        <v>2023</v>
      </c>
      <c r="H3" s="127"/>
      <c r="I3" s="127"/>
      <c r="J3" s="114"/>
      <c r="K3" s="127"/>
      <c r="L3" s="114"/>
      <c r="M3" s="112" t="s">
        <v>186</v>
      </c>
      <c r="N3" s="126"/>
      <c r="O3" s="112" t="s">
        <v>187</v>
      </c>
      <c r="P3" s="126"/>
      <c r="Q3" s="112" t="s">
        <v>188</v>
      </c>
      <c r="R3" s="126"/>
      <c r="S3" s="112" t="s">
        <v>189</v>
      </c>
      <c r="T3" s="126"/>
      <c r="U3" s="85">
        <v>2020</v>
      </c>
      <c r="V3" s="85">
        <v>2020</v>
      </c>
    </row>
    <row r="4" spans="1:22" ht="53.25" customHeight="1" x14ac:dyDescent="0.2">
      <c r="A4" s="127"/>
      <c r="B4" s="114"/>
      <c r="C4" s="127"/>
      <c r="D4" s="127"/>
      <c r="E4" s="127"/>
      <c r="F4" s="127"/>
      <c r="G4" s="127"/>
      <c r="H4" s="127"/>
      <c r="I4" s="127"/>
      <c r="J4" s="114"/>
      <c r="K4" s="127"/>
      <c r="L4" s="114"/>
      <c r="M4" s="28" t="s">
        <v>150</v>
      </c>
      <c r="N4" s="21" t="s">
        <v>152</v>
      </c>
      <c r="O4" s="28" t="s">
        <v>150</v>
      </c>
      <c r="P4" s="21" t="s">
        <v>152</v>
      </c>
      <c r="Q4" s="28" t="s">
        <v>150</v>
      </c>
      <c r="R4" s="21" t="s">
        <v>152</v>
      </c>
      <c r="S4" s="28" t="s">
        <v>150</v>
      </c>
      <c r="T4" s="21" t="s">
        <v>152</v>
      </c>
      <c r="U4" s="86"/>
      <c r="V4" s="86"/>
    </row>
    <row r="5" spans="1:22" ht="257.25" customHeight="1" x14ac:dyDescent="0.2">
      <c r="A5" s="123" t="s">
        <v>143</v>
      </c>
      <c r="B5" s="6" t="s">
        <v>107</v>
      </c>
      <c r="C5" s="30" t="s">
        <v>17</v>
      </c>
      <c r="D5" s="31" t="s">
        <v>18</v>
      </c>
      <c r="E5" s="31" t="s">
        <v>108</v>
      </c>
      <c r="F5" s="31" t="s">
        <v>49</v>
      </c>
      <c r="G5" s="31" t="s">
        <v>19</v>
      </c>
      <c r="H5" s="124" t="s">
        <v>109</v>
      </c>
      <c r="I5" s="124" t="s">
        <v>110</v>
      </c>
      <c r="J5" s="32" t="s">
        <v>182</v>
      </c>
      <c r="K5" s="35" t="s">
        <v>183</v>
      </c>
      <c r="L5" s="72" t="s">
        <v>267</v>
      </c>
      <c r="M5" s="51" t="s">
        <v>146</v>
      </c>
      <c r="N5" s="59" t="s">
        <v>268</v>
      </c>
      <c r="O5" s="51"/>
      <c r="P5" s="18"/>
      <c r="Q5" s="51"/>
      <c r="R5" s="18"/>
      <c r="S5" s="51"/>
      <c r="T5" s="20"/>
      <c r="U5" s="24" t="str">
        <f>D5</f>
        <v>≥60%</v>
      </c>
      <c r="V5" s="63">
        <v>0.4</v>
      </c>
    </row>
    <row r="6" spans="1:22" ht="77.25" customHeight="1" x14ac:dyDescent="0.2">
      <c r="A6" s="123"/>
      <c r="B6" s="6" t="s">
        <v>261</v>
      </c>
      <c r="C6" s="30" t="s">
        <v>25</v>
      </c>
      <c r="D6" s="31" t="s">
        <v>18</v>
      </c>
      <c r="E6" s="31" t="s">
        <v>49</v>
      </c>
      <c r="F6" s="31" t="s">
        <v>20</v>
      </c>
      <c r="G6" s="31" t="s">
        <v>20</v>
      </c>
      <c r="H6" s="124"/>
      <c r="I6" s="124"/>
      <c r="J6" s="32" t="s">
        <v>262</v>
      </c>
      <c r="K6" s="35" t="s">
        <v>263</v>
      </c>
      <c r="L6" s="72" t="s">
        <v>267</v>
      </c>
      <c r="M6" s="51" t="s">
        <v>146</v>
      </c>
      <c r="N6" s="59" t="s">
        <v>264</v>
      </c>
      <c r="O6" s="51"/>
      <c r="P6" s="18"/>
      <c r="Q6" s="51"/>
      <c r="R6" s="18"/>
      <c r="S6" s="51"/>
      <c r="T6" s="20"/>
      <c r="U6" s="24" t="str">
        <f>D6</f>
        <v>≥60%</v>
      </c>
      <c r="V6" s="61">
        <v>0.6</v>
      </c>
    </row>
    <row r="7" spans="1:22" ht="79.5" customHeight="1" x14ac:dyDescent="0.2">
      <c r="A7" s="123"/>
      <c r="B7" s="6" t="s">
        <v>111</v>
      </c>
      <c r="C7" s="30" t="s">
        <v>25</v>
      </c>
      <c r="D7" s="34">
        <v>0.4</v>
      </c>
      <c r="E7" s="34">
        <v>1</v>
      </c>
      <c r="F7" s="34">
        <v>1</v>
      </c>
      <c r="G7" s="34">
        <v>1</v>
      </c>
      <c r="H7" s="124"/>
      <c r="I7" s="124"/>
      <c r="J7" s="32" t="s">
        <v>181</v>
      </c>
      <c r="K7" s="33" t="s">
        <v>112</v>
      </c>
      <c r="L7" s="72" t="s">
        <v>267</v>
      </c>
      <c r="M7" s="51" t="s">
        <v>146</v>
      </c>
      <c r="N7" s="60" t="s">
        <v>239</v>
      </c>
      <c r="O7" s="51"/>
      <c r="P7" s="18"/>
      <c r="Q7" s="51"/>
      <c r="R7" s="18"/>
      <c r="S7" s="51"/>
      <c r="T7" s="20"/>
      <c r="U7" s="25">
        <v>0.4</v>
      </c>
      <c r="V7" s="61">
        <v>1</v>
      </c>
    </row>
    <row r="8" spans="1:22" ht="178.5" customHeight="1" x14ac:dyDescent="0.2">
      <c r="A8" s="123"/>
      <c r="B8" s="6" t="s">
        <v>113</v>
      </c>
      <c r="C8" s="30" t="s">
        <v>17</v>
      </c>
      <c r="D8" s="31" t="s">
        <v>18</v>
      </c>
      <c r="E8" s="31" t="s">
        <v>108</v>
      </c>
      <c r="F8" s="31" t="s">
        <v>49</v>
      </c>
      <c r="G8" s="31" t="s">
        <v>19</v>
      </c>
      <c r="H8" s="124"/>
      <c r="I8" s="124"/>
      <c r="J8" s="32" t="s">
        <v>184</v>
      </c>
      <c r="K8" s="33" t="s">
        <v>114</v>
      </c>
      <c r="L8" s="72" t="s">
        <v>267</v>
      </c>
      <c r="M8" s="51" t="s">
        <v>146</v>
      </c>
      <c r="N8" s="60" t="s">
        <v>234</v>
      </c>
      <c r="O8" s="51"/>
      <c r="P8" s="13"/>
      <c r="Q8" s="51"/>
      <c r="R8" s="13"/>
      <c r="S8" s="51"/>
      <c r="T8" s="19"/>
      <c r="U8" s="50" t="s">
        <v>18</v>
      </c>
      <c r="V8" s="61">
        <v>0.4</v>
      </c>
    </row>
    <row r="9" spans="1:22" ht="77.25" customHeight="1" x14ac:dyDescent="0.2">
      <c r="A9" s="123"/>
      <c r="B9" s="6" t="s">
        <v>115</v>
      </c>
      <c r="C9" s="30" t="s">
        <v>116</v>
      </c>
      <c r="D9" s="31">
        <v>1</v>
      </c>
      <c r="E9" s="31">
        <v>1</v>
      </c>
      <c r="F9" s="31">
        <v>1</v>
      </c>
      <c r="G9" s="31">
        <v>1</v>
      </c>
      <c r="H9" s="124"/>
      <c r="I9" s="124"/>
      <c r="J9" s="32" t="s">
        <v>117</v>
      </c>
      <c r="K9" s="33" t="s">
        <v>45</v>
      </c>
      <c r="L9" s="72" t="s">
        <v>267</v>
      </c>
      <c r="M9" s="51" t="s">
        <v>146</v>
      </c>
      <c r="N9" s="60" t="s">
        <v>235</v>
      </c>
      <c r="O9" s="51"/>
      <c r="P9" s="17"/>
      <c r="Q9" s="51"/>
      <c r="R9" s="17"/>
      <c r="S9" s="51"/>
      <c r="T9" s="17"/>
      <c r="U9" s="47">
        <v>1</v>
      </c>
      <c r="V9" s="58">
        <v>1</v>
      </c>
    </row>
    <row r="10" spans="1:22" ht="108.75" customHeight="1" x14ac:dyDescent="0.2">
      <c r="A10" s="123"/>
      <c r="B10" s="6" t="s">
        <v>118</v>
      </c>
      <c r="C10" s="30" t="s">
        <v>7</v>
      </c>
      <c r="D10" s="125" t="s">
        <v>73</v>
      </c>
      <c r="E10" s="125"/>
      <c r="F10" s="125"/>
      <c r="G10" s="125"/>
      <c r="H10" s="124"/>
      <c r="I10" s="124"/>
      <c r="J10" s="32" t="s">
        <v>119</v>
      </c>
      <c r="K10" s="33" t="s">
        <v>144</v>
      </c>
      <c r="L10" s="17"/>
      <c r="M10" s="51"/>
      <c r="N10" s="17"/>
      <c r="O10" s="51"/>
      <c r="P10" s="17"/>
      <c r="Q10" s="51"/>
      <c r="R10" s="17"/>
      <c r="S10" s="51"/>
      <c r="T10" s="17"/>
      <c r="U10" s="47" t="s">
        <v>73</v>
      </c>
      <c r="V10" s="64"/>
    </row>
    <row r="11" spans="1:22" ht="120" customHeight="1" x14ac:dyDescent="0.2">
      <c r="A11" s="123"/>
      <c r="B11" s="6" t="s">
        <v>120</v>
      </c>
      <c r="C11" s="30" t="s">
        <v>25</v>
      </c>
      <c r="D11" s="34">
        <v>1</v>
      </c>
      <c r="E11" s="34">
        <v>1</v>
      </c>
      <c r="F11" s="34">
        <v>1</v>
      </c>
      <c r="G11" s="34">
        <v>1</v>
      </c>
      <c r="H11" s="124"/>
      <c r="I11" s="124"/>
      <c r="J11" s="32" t="s">
        <v>185</v>
      </c>
      <c r="K11" s="33" t="s">
        <v>114</v>
      </c>
      <c r="L11" s="72" t="s">
        <v>267</v>
      </c>
      <c r="M11" s="51" t="s">
        <v>146</v>
      </c>
      <c r="N11" s="60" t="s">
        <v>240</v>
      </c>
      <c r="O11" s="51"/>
      <c r="P11" s="13"/>
      <c r="Q11" s="51"/>
      <c r="R11" s="13"/>
      <c r="S11" s="51"/>
      <c r="T11" s="19"/>
      <c r="U11" s="38">
        <v>1</v>
      </c>
      <c r="V11" s="61">
        <v>0.7</v>
      </c>
    </row>
  </sheetData>
  <mergeCells count="26">
    <mergeCell ref="A1:V1"/>
    <mergeCell ref="G3:G4"/>
    <mergeCell ref="H2:H4"/>
    <mergeCell ref="I2:I4"/>
    <mergeCell ref="J2:J4"/>
    <mergeCell ref="K2:K4"/>
    <mergeCell ref="D2:G2"/>
    <mergeCell ref="F3:F4"/>
    <mergeCell ref="A2:A4"/>
    <mergeCell ref="B2:B4"/>
    <mergeCell ref="C2:C4"/>
    <mergeCell ref="D3:D4"/>
    <mergeCell ref="E3:E4"/>
    <mergeCell ref="L2:L4"/>
    <mergeCell ref="M2:T2"/>
    <mergeCell ref="U2:V2"/>
    <mergeCell ref="A5:A11"/>
    <mergeCell ref="H5:H11"/>
    <mergeCell ref="I5:I11"/>
    <mergeCell ref="D10:G10"/>
    <mergeCell ref="V3:V4"/>
    <mergeCell ref="M3:N3"/>
    <mergeCell ref="O3:P3"/>
    <mergeCell ref="Q3:R3"/>
    <mergeCell ref="S3:T3"/>
    <mergeCell ref="U3:U4"/>
  </mergeCells>
  <conditionalFormatting sqref="M5:M11">
    <cfRule type="containsText" dxfId="23" priority="10" operator="containsText" text="ACTIVIDAD EN DESARROLLO">
      <formula>NOT(ISERROR(SEARCH("ACTIVIDAD EN DESARROLLO",M5)))</formula>
    </cfRule>
    <cfRule type="beginsWith" dxfId="22" priority="11" operator="beginsWith" text="ACTIVIDAD NO EJECUTADA">
      <formula>LEFT(M5,LEN("ACTIVIDAD NO EJECUTADA"))="ACTIVIDAD NO EJECUTADA"</formula>
    </cfRule>
    <cfRule type="beginsWith" dxfId="21" priority="12" operator="beginsWith" text="ACTIVIDAD EJECUTADA">
      <formula>LEFT(M5,LEN("ACTIVIDAD EJECUTADA"))="ACTIVIDAD EJECUTADA"</formula>
    </cfRule>
  </conditionalFormatting>
  <conditionalFormatting sqref="O5:O11">
    <cfRule type="containsText" dxfId="20" priority="7" operator="containsText" text="ACTIVIDAD EN DESARROLLO">
      <formula>NOT(ISERROR(SEARCH("ACTIVIDAD EN DESARROLLO",O5)))</formula>
    </cfRule>
    <cfRule type="beginsWith" dxfId="19" priority="8" operator="beginsWith" text="ACTIVIDAD NO EJECUTADA">
      <formula>LEFT(O5,LEN("ACTIVIDAD NO EJECUTADA"))="ACTIVIDAD NO EJECUTADA"</formula>
    </cfRule>
    <cfRule type="beginsWith" dxfId="18" priority="9" operator="beginsWith" text="ACTIVIDAD EJECUTADA">
      <formula>LEFT(O5,LEN("ACTIVIDAD EJECUTADA"))="ACTIVIDAD EJECUTADA"</formula>
    </cfRule>
  </conditionalFormatting>
  <conditionalFormatting sqref="Q5:Q11">
    <cfRule type="containsText" dxfId="17" priority="4" operator="containsText" text="ACTIVIDAD EN DESARROLLO">
      <formula>NOT(ISERROR(SEARCH("ACTIVIDAD EN DESARROLLO",Q5)))</formula>
    </cfRule>
    <cfRule type="beginsWith" dxfId="16" priority="5" operator="beginsWith" text="ACTIVIDAD NO EJECUTADA">
      <formula>LEFT(Q5,LEN("ACTIVIDAD NO EJECUTADA"))="ACTIVIDAD NO EJECUTADA"</formula>
    </cfRule>
    <cfRule type="beginsWith" dxfId="15" priority="6" operator="beginsWith" text="ACTIVIDAD EJECUTADA">
      <formula>LEFT(Q5,LEN("ACTIVIDAD EJECUTADA"))="ACTIVIDAD EJECUTADA"</formula>
    </cfRule>
  </conditionalFormatting>
  <conditionalFormatting sqref="S5:S11">
    <cfRule type="containsText" dxfId="14" priority="1" operator="containsText" text="ACTIVIDAD EN DESARROLLO">
      <formula>NOT(ISERROR(SEARCH("ACTIVIDAD EN DESARROLLO",S5)))</formula>
    </cfRule>
    <cfRule type="beginsWith" dxfId="13" priority="2" operator="beginsWith" text="ACTIVIDAD NO EJECUTADA">
      <formula>LEFT(S5,LEN("ACTIVIDAD NO EJECUTADA"))="ACTIVIDAD NO EJECUTADA"</formula>
    </cfRule>
    <cfRule type="beginsWith" dxfId="12" priority="3" operator="beginsWith" text="ACTIVIDAD EJECUTADA">
      <formula>LEFT(S5,LEN("ACTIVIDAD EJECUTADA"))="ACTIVIDAD EJECUTADA"</formula>
    </cfRule>
  </conditionalFormatting>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Hoja5!$A$1:$A$3</xm:f>
          </x14:formula1>
          <xm:sqref>O5:O11 S5:S11 Q5:Q11 M5:M11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66"/>
  </sheetPr>
  <dimension ref="A1:V31"/>
  <sheetViews>
    <sheetView showGridLines="0" zoomScale="91" zoomScaleNormal="91" workbookViewId="0">
      <selection sqref="A1:V1"/>
    </sheetView>
  </sheetViews>
  <sheetFormatPr baseColWidth="10" defaultRowHeight="14.25" x14ac:dyDescent="0.2"/>
  <cols>
    <col min="1" max="1" width="5.85546875" style="1" customWidth="1"/>
    <col min="2" max="2" width="23.28515625" style="1" customWidth="1"/>
    <col min="3" max="3" width="5" style="1" customWidth="1"/>
    <col min="4" max="7" width="7" style="1" customWidth="1"/>
    <col min="8" max="9" width="6.7109375" style="1" customWidth="1"/>
    <col min="10" max="10" width="36" style="1" customWidth="1"/>
    <col min="11" max="11" width="11" style="1" customWidth="1"/>
    <col min="12" max="12" width="18" style="7" customWidth="1"/>
    <col min="13" max="13" width="7.85546875" style="1" customWidth="1"/>
    <col min="14" max="14" width="24.85546875" style="1" customWidth="1"/>
    <col min="15" max="15" width="7.28515625" style="1" hidden="1" customWidth="1"/>
    <col min="16" max="16" width="24.85546875" style="1" hidden="1" customWidth="1"/>
    <col min="17" max="17" width="6.7109375" style="1" hidden="1" customWidth="1"/>
    <col min="18" max="18" width="24.85546875" style="1" hidden="1" customWidth="1"/>
    <col min="19" max="19" width="7" style="1" hidden="1" customWidth="1"/>
    <col min="20" max="20" width="24.85546875" style="1" hidden="1" customWidth="1"/>
    <col min="21" max="21" width="8.28515625" style="1" customWidth="1"/>
    <col min="22" max="22" width="8.5703125" style="1" customWidth="1"/>
    <col min="23" max="16384" width="11.42578125" style="1"/>
  </cols>
  <sheetData>
    <row r="1" spans="1:22" ht="43.5" customHeight="1" x14ac:dyDescent="0.2">
      <c r="A1" s="108" t="s">
        <v>270</v>
      </c>
      <c r="B1" s="108"/>
      <c r="C1" s="108"/>
      <c r="D1" s="108"/>
      <c r="E1" s="108"/>
      <c r="F1" s="108"/>
      <c r="G1" s="108"/>
      <c r="H1" s="108"/>
      <c r="I1" s="108"/>
      <c r="J1" s="108"/>
      <c r="K1" s="108"/>
      <c r="L1" s="108"/>
      <c r="M1" s="108"/>
      <c r="N1" s="108"/>
      <c r="O1" s="108"/>
      <c r="P1" s="108"/>
      <c r="Q1" s="108"/>
      <c r="R1" s="108"/>
      <c r="S1" s="108"/>
      <c r="T1" s="108"/>
      <c r="U1" s="108"/>
      <c r="V1" s="108"/>
    </row>
    <row r="2" spans="1:22" ht="34.5" customHeight="1" x14ac:dyDescent="0.2">
      <c r="A2" s="127" t="s">
        <v>121</v>
      </c>
      <c r="B2" s="114" t="s">
        <v>0</v>
      </c>
      <c r="C2" s="132" t="s">
        <v>1</v>
      </c>
      <c r="D2" s="134" t="s">
        <v>122</v>
      </c>
      <c r="E2" s="135"/>
      <c r="F2" s="135"/>
      <c r="G2" s="136"/>
      <c r="H2" s="139" t="s">
        <v>2</v>
      </c>
      <c r="I2" s="139" t="s">
        <v>3</v>
      </c>
      <c r="J2" s="140" t="s">
        <v>4</v>
      </c>
      <c r="K2" s="132" t="s">
        <v>5</v>
      </c>
      <c r="L2" s="114" t="s">
        <v>151</v>
      </c>
      <c r="M2" s="131" t="s">
        <v>145</v>
      </c>
      <c r="N2" s="131"/>
      <c r="O2" s="131"/>
      <c r="P2" s="131"/>
      <c r="Q2" s="131"/>
      <c r="R2" s="131"/>
      <c r="S2" s="131"/>
      <c r="T2" s="131"/>
      <c r="U2" s="116" t="s">
        <v>179</v>
      </c>
      <c r="V2" s="117"/>
    </row>
    <row r="3" spans="1:22" ht="34.5" customHeight="1" x14ac:dyDescent="0.2">
      <c r="A3" s="127"/>
      <c r="B3" s="114"/>
      <c r="C3" s="132"/>
      <c r="D3" s="132">
        <v>2020</v>
      </c>
      <c r="E3" s="132">
        <v>2021</v>
      </c>
      <c r="F3" s="132">
        <v>2022</v>
      </c>
      <c r="G3" s="132">
        <v>2023</v>
      </c>
      <c r="H3" s="139"/>
      <c r="I3" s="139"/>
      <c r="J3" s="140"/>
      <c r="K3" s="132"/>
      <c r="L3" s="114"/>
      <c r="M3" s="112" t="s">
        <v>149</v>
      </c>
      <c r="N3" s="126"/>
      <c r="O3" s="112" t="s">
        <v>153</v>
      </c>
      <c r="P3" s="126"/>
      <c r="Q3" s="112" t="s">
        <v>154</v>
      </c>
      <c r="R3" s="126"/>
      <c r="S3" s="112" t="s">
        <v>155</v>
      </c>
      <c r="T3" s="126"/>
      <c r="U3" s="85">
        <v>2020</v>
      </c>
      <c r="V3" s="85">
        <v>2020</v>
      </c>
    </row>
    <row r="4" spans="1:22" ht="57" customHeight="1" x14ac:dyDescent="0.2">
      <c r="A4" s="127"/>
      <c r="B4" s="114"/>
      <c r="C4" s="132"/>
      <c r="D4" s="132"/>
      <c r="E4" s="132"/>
      <c r="F4" s="132"/>
      <c r="G4" s="132"/>
      <c r="H4" s="139"/>
      <c r="I4" s="139"/>
      <c r="J4" s="140"/>
      <c r="K4" s="132"/>
      <c r="L4" s="114"/>
      <c r="M4" s="36" t="s">
        <v>150</v>
      </c>
      <c r="N4" s="37" t="s">
        <v>152</v>
      </c>
      <c r="O4" s="36" t="s">
        <v>150</v>
      </c>
      <c r="P4" s="37" t="s">
        <v>152</v>
      </c>
      <c r="Q4" s="36" t="s">
        <v>150</v>
      </c>
      <c r="R4" s="37" t="s">
        <v>152</v>
      </c>
      <c r="S4" s="36" t="s">
        <v>150</v>
      </c>
      <c r="T4" s="37" t="s">
        <v>152</v>
      </c>
      <c r="U4" s="111"/>
      <c r="V4" s="111"/>
    </row>
    <row r="5" spans="1:22" ht="84" customHeight="1" x14ac:dyDescent="0.2">
      <c r="A5" s="133" t="s">
        <v>190</v>
      </c>
      <c r="B5" s="42" t="s">
        <v>71</v>
      </c>
      <c r="C5" s="15" t="s">
        <v>72</v>
      </c>
      <c r="D5" s="3" t="s">
        <v>73</v>
      </c>
      <c r="E5" s="3" t="s">
        <v>73</v>
      </c>
      <c r="F5" s="3" t="s">
        <v>73</v>
      </c>
      <c r="G5" s="3" t="s">
        <v>73</v>
      </c>
      <c r="H5" s="90" t="s">
        <v>74</v>
      </c>
      <c r="I5" s="90" t="s">
        <v>75</v>
      </c>
      <c r="J5" s="17" t="s">
        <v>191</v>
      </c>
      <c r="K5" s="44" t="s">
        <v>138</v>
      </c>
      <c r="L5" s="72" t="s">
        <v>267</v>
      </c>
      <c r="M5" s="51" t="s">
        <v>146</v>
      </c>
      <c r="N5" s="60" t="s">
        <v>252</v>
      </c>
      <c r="O5" s="51"/>
      <c r="P5" s="18"/>
      <c r="Q5" s="51"/>
      <c r="R5" s="18"/>
      <c r="S5" s="51"/>
      <c r="T5" s="20"/>
      <c r="U5" s="50" t="s">
        <v>73</v>
      </c>
      <c r="V5" s="74">
        <v>0.89</v>
      </c>
    </row>
    <row r="6" spans="1:22" ht="94.5" customHeight="1" x14ac:dyDescent="0.2">
      <c r="A6" s="83"/>
      <c r="B6" s="42" t="s">
        <v>77</v>
      </c>
      <c r="C6" s="15" t="s">
        <v>17</v>
      </c>
      <c r="D6" s="3" t="s">
        <v>78</v>
      </c>
      <c r="E6" s="3" t="s">
        <v>78</v>
      </c>
      <c r="F6" s="3" t="s">
        <v>78</v>
      </c>
      <c r="G6" s="3" t="s">
        <v>78</v>
      </c>
      <c r="H6" s="97"/>
      <c r="I6" s="97"/>
      <c r="J6" s="17" t="s">
        <v>79</v>
      </c>
      <c r="K6" s="14" t="s">
        <v>80</v>
      </c>
      <c r="L6" s="72" t="s">
        <v>267</v>
      </c>
      <c r="M6" s="51" t="s">
        <v>146</v>
      </c>
      <c r="N6" s="60" t="s">
        <v>251</v>
      </c>
      <c r="O6" s="51"/>
      <c r="P6" s="18"/>
      <c r="Q6" s="51"/>
      <c r="R6" s="18"/>
      <c r="S6" s="51"/>
      <c r="T6" s="20"/>
      <c r="U6" s="50" t="s">
        <v>78</v>
      </c>
      <c r="V6" s="61">
        <v>0.03</v>
      </c>
    </row>
    <row r="7" spans="1:22" ht="59.25" customHeight="1" x14ac:dyDescent="0.2">
      <c r="A7" s="83"/>
      <c r="B7" s="42" t="s">
        <v>81</v>
      </c>
      <c r="C7" s="15" t="s">
        <v>17</v>
      </c>
      <c r="D7" s="3" t="s">
        <v>64</v>
      </c>
      <c r="E7" s="3" t="s">
        <v>21</v>
      </c>
      <c r="F7" s="3" t="s">
        <v>21</v>
      </c>
      <c r="G7" s="3" t="s">
        <v>21</v>
      </c>
      <c r="H7" s="97"/>
      <c r="I7" s="97"/>
      <c r="J7" s="17" t="s">
        <v>82</v>
      </c>
      <c r="K7" s="14" t="s">
        <v>76</v>
      </c>
      <c r="L7" s="72" t="s">
        <v>267</v>
      </c>
      <c r="M7" s="51" t="s">
        <v>146</v>
      </c>
      <c r="N7" s="60" t="s">
        <v>241</v>
      </c>
      <c r="O7" s="51"/>
      <c r="P7" s="13"/>
      <c r="Q7" s="51"/>
      <c r="R7" s="13"/>
      <c r="S7" s="51"/>
      <c r="T7" s="19"/>
      <c r="U7" s="50" t="s">
        <v>64</v>
      </c>
      <c r="V7" s="61">
        <v>0.5</v>
      </c>
    </row>
    <row r="8" spans="1:22" ht="105" customHeight="1" x14ac:dyDescent="0.2">
      <c r="A8" s="83"/>
      <c r="B8" s="42" t="s">
        <v>83</v>
      </c>
      <c r="C8" s="15" t="s">
        <v>17</v>
      </c>
      <c r="D8" s="3" t="s">
        <v>84</v>
      </c>
      <c r="E8" s="3" t="s">
        <v>85</v>
      </c>
      <c r="F8" s="3" t="s">
        <v>85</v>
      </c>
      <c r="G8" s="3" t="s">
        <v>85</v>
      </c>
      <c r="H8" s="97"/>
      <c r="I8" s="97"/>
      <c r="J8" s="42" t="s">
        <v>192</v>
      </c>
      <c r="K8" s="14" t="s">
        <v>76</v>
      </c>
      <c r="L8" s="72" t="s">
        <v>267</v>
      </c>
      <c r="M8" s="51" t="s">
        <v>146</v>
      </c>
      <c r="N8" s="60" t="s">
        <v>253</v>
      </c>
      <c r="O8" s="51"/>
      <c r="P8" s="129"/>
      <c r="Q8" s="51"/>
      <c r="R8" s="129"/>
      <c r="S8" s="51"/>
      <c r="T8" s="130"/>
      <c r="U8" s="50" t="s">
        <v>84</v>
      </c>
      <c r="V8" s="65">
        <v>2.1899999999999999E-2</v>
      </c>
    </row>
    <row r="9" spans="1:22" ht="68.25" customHeight="1" x14ac:dyDescent="0.2">
      <c r="A9" s="83"/>
      <c r="B9" s="42" t="s">
        <v>86</v>
      </c>
      <c r="C9" s="15" t="s">
        <v>25</v>
      </c>
      <c r="D9" s="4">
        <v>1</v>
      </c>
      <c r="E9" s="4">
        <v>1</v>
      </c>
      <c r="F9" s="4">
        <v>1</v>
      </c>
      <c r="G9" s="4">
        <v>1</v>
      </c>
      <c r="H9" s="97"/>
      <c r="I9" s="97"/>
      <c r="J9" s="17" t="s">
        <v>193</v>
      </c>
      <c r="K9" s="14" t="s">
        <v>76</v>
      </c>
      <c r="L9" s="72" t="s">
        <v>267</v>
      </c>
      <c r="M9" s="51" t="s">
        <v>148</v>
      </c>
      <c r="N9" s="60" t="s">
        <v>254</v>
      </c>
      <c r="O9" s="51"/>
      <c r="P9" s="129"/>
      <c r="Q9" s="51"/>
      <c r="R9" s="129"/>
      <c r="S9" s="51"/>
      <c r="T9" s="130"/>
      <c r="U9" s="38">
        <v>1</v>
      </c>
      <c r="V9" s="77"/>
    </row>
    <row r="10" spans="1:22" ht="72.75" customHeight="1" x14ac:dyDescent="0.2">
      <c r="A10" s="83"/>
      <c r="B10" s="42" t="s">
        <v>87</v>
      </c>
      <c r="C10" s="15" t="s">
        <v>17</v>
      </c>
      <c r="D10" s="4" t="s">
        <v>88</v>
      </c>
      <c r="E10" s="4" t="s">
        <v>88</v>
      </c>
      <c r="F10" s="4" t="s">
        <v>88</v>
      </c>
      <c r="G10" s="4" t="s">
        <v>88</v>
      </c>
      <c r="H10" s="97"/>
      <c r="I10" s="97"/>
      <c r="J10" s="45" t="s">
        <v>194</v>
      </c>
      <c r="K10" s="14" t="s">
        <v>89</v>
      </c>
      <c r="L10" s="72" t="s">
        <v>267</v>
      </c>
      <c r="M10" s="51" t="s">
        <v>146</v>
      </c>
      <c r="N10" s="60" t="s">
        <v>258</v>
      </c>
      <c r="O10" s="51"/>
      <c r="P10" s="13"/>
      <c r="Q10" s="51"/>
      <c r="R10" s="13"/>
      <c r="S10" s="51"/>
      <c r="T10" s="19"/>
      <c r="U10" s="38" t="s">
        <v>88</v>
      </c>
      <c r="V10" s="61">
        <v>0.11</v>
      </c>
    </row>
    <row r="11" spans="1:22" ht="181.5" customHeight="1" x14ac:dyDescent="0.2">
      <c r="A11" s="83"/>
      <c r="B11" s="42" t="s">
        <v>90</v>
      </c>
      <c r="C11" s="15" t="s">
        <v>91</v>
      </c>
      <c r="D11" s="39">
        <v>0</v>
      </c>
      <c r="E11" s="39">
        <v>0</v>
      </c>
      <c r="F11" s="39">
        <v>0</v>
      </c>
      <c r="G11" s="39">
        <v>0</v>
      </c>
      <c r="H11" s="97"/>
      <c r="I11" s="97"/>
      <c r="J11" s="45" t="s">
        <v>195</v>
      </c>
      <c r="K11" s="14" t="s">
        <v>36</v>
      </c>
      <c r="L11" s="72" t="s">
        <v>267</v>
      </c>
      <c r="M11" s="51" t="s">
        <v>146</v>
      </c>
      <c r="N11" s="60" t="s">
        <v>255</v>
      </c>
      <c r="O11" s="51"/>
      <c r="P11" s="13"/>
      <c r="Q11" s="51"/>
      <c r="R11" s="13"/>
      <c r="S11" s="51"/>
      <c r="T11" s="5"/>
      <c r="U11" s="75" t="s">
        <v>256</v>
      </c>
      <c r="V11" s="76" t="s">
        <v>257</v>
      </c>
    </row>
    <row r="12" spans="1:22" ht="99" customHeight="1" x14ac:dyDescent="0.2">
      <c r="A12" s="83"/>
      <c r="B12" s="42" t="s">
        <v>92</v>
      </c>
      <c r="C12" s="15" t="s">
        <v>93</v>
      </c>
      <c r="D12" s="3">
        <v>2</v>
      </c>
      <c r="E12" s="3">
        <v>4</v>
      </c>
      <c r="F12" s="3">
        <v>4</v>
      </c>
      <c r="G12" s="3">
        <v>4</v>
      </c>
      <c r="H12" s="97"/>
      <c r="I12" s="97"/>
      <c r="J12" s="42" t="s">
        <v>94</v>
      </c>
      <c r="K12" s="14" t="s">
        <v>139</v>
      </c>
      <c r="L12" s="72" t="s">
        <v>267</v>
      </c>
      <c r="M12" s="51" t="s">
        <v>146</v>
      </c>
      <c r="N12" s="60" t="s">
        <v>242</v>
      </c>
      <c r="O12" s="51"/>
      <c r="P12" s="13"/>
      <c r="Q12" s="51"/>
      <c r="R12" s="13"/>
      <c r="S12" s="51"/>
      <c r="T12" s="5"/>
      <c r="U12" s="50">
        <v>2</v>
      </c>
      <c r="V12" s="58">
        <v>2</v>
      </c>
    </row>
    <row r="13" spans="1:22" ht="181.5" customHeight="1" x14ac:dyDescent="0.2">
      <c r="A13" s="83"/>
      <c r="B13" s="42" t="s">
        <v>95</v>
      </c>
      <c r="C13" s="15" t="s">
        <v>25</v>
      </c>
      <c r="D13" s="3" t="s">
        <v>96</v>
      </c>
      <c r="E13" s="3" t="s">
        <v>96</v>
      </c>
      <c r="F13" s="3" t="s">
        <v>96</v>
      </c>
      <c r="G13" s="3" t="s">
        <v>96</v>
      </c>
      <c r="H13" s="97"/>
      <c r="I13" s="97"/>
      <c r="J13" s="45" t="s">
        <v>196</v>
      </c>
      <c r="K13" s="14" t="s">
        <v>36</v>
      </c>
      <c r="L13" s="72" t="s">
        <v>267</v>
      </c>
      <c r="M13" s="51" t="s">
        <v>146</v>
      </c>
      <c r="N13" s="60" t="s">
        <v>243</v>
      </c>
      <c r="O13" s="51"/>
      <c r="P13" s="13"/>
      <c r="Q13" s="51"/>
      <c r="R13" s="13"/>
      <c r="S13" s="51"/>
      <c r="T13" s="5"/>
      <c r="U13" s="50" t="s">
        <v>96</v>
      </c>
      <c r="V13" s="65">
        <v>0.76839999999999997</v>
      </c>
    </row>
    <row r="14" spans="1:22" ht="90" customHeight="1" x14ac:dyDescent="0.2">
      <c r="A14" s="83"/>
      <c r="B14" s="42" t="s">
        <v>97</v>
      </c>
      <c r="C14" s="15" t="s">
        <v>25</v>
      </c>
      <c r="D14" s="4">
        <v>1</v>
      </c>
      <c r="E14" s="4">
        <v>1</v>
      </c>
      <c r="F14" s="4">
        <v>1</v>
      </c>
      <c r="G14" s="4">
        <v>1</v>
      </c>
      <c r="H14" s="97"/>
      <c r="I14" s="97"/>
      <c r="J14" s="46" t="s">
        <v>197</v>
      </c>
      <c r="K14" s="14" t="s">
        <v>140</v>
      </c>
      <c r="L14" s="72" t="s">
        <v>267</v>
      </c>
      <c r="M14" s="51" t="s">
        <v>146</v>
      </c>
      <c r="N14" s="60" t="s">
        <v>250</v>
      </c>
      <c r="O14" s="51"/>
      <c r="P14" s="13"/>
      <c r="Q14" s="51"/>
      <c r="R14" s="13"/>
      <c r="S14" s="51"/>
      <c r="T14" s="5"/>
      <c r="U14" s="38">
        <v>1</v>
      </c>
      <c r="V14" s="61">
        <v>1</v>
      </c>
    </row>
    <row r="15" spans="1:22" ht="88.5" customHeight="1" x14ac:dyDescent="0.2">
      <c r="A15" s="83"/>
      <c r="B15" s="42" t="s">
        <v>98</v>
      </c>
      <c r="C15" s="15" t="s">
        <v>25</v>
      </c>
      <c r="D15" s="4">
        <v>1</v>
      </c>
      <c r="E15" s="4">
        <v>1</v>
      </c>
      <c r="F15" s="4">
        <v>1</v>
      </c>
      <c r="G15" s="4">
        <v>1</v>
      </c>
      <c r="H15" s="97"/>
      <c r="I15" s="97"/>
      <c r="J15" s="137" t="s">
        <v>198</v>
      </c>
      <c r="K15" s="90" t="s">
        <v>36</v>
      </c>
      <c r="L15" s="72" t="s">
        <v>267</v>
      </c>
      <c r="M15" s="51" t="s">
        <v>146</v>
      </c>
      <c r="N15" s="60" t="s">
        <v>244</v>
      </c>
      <c r="O15" s="51"/>
      <c r="P15" s="13"/>
      <c r="Q15" s="51"/>
      <c r="R15" s="13"/>
      <c r="S15" s="51"/>
      <c r="T15" s="5"/>
      <c r="U15" s="38">
        <v>1</v>
      </c>
      <c r="V15" s="61">
        <v>1</v>
      </c>
    </row>
    <row r="16" spans="1:22" ht="139.5" customHeight="1" x14ac:dyDescent="0.2">
      <c r="A16" s="83"/>
      <c r="B16" s="42" t="s">
        <v>99</v>
      </c>
      <c r="C16" s="15" t="s">
        <v>25</v>
      </c>
      <c r="D16" s="4">
        <v>1</v>
      </c>
      <c r="E16" s="4">
        <v>1</v>
      </c>
      <c r="F16" s="4">
        <v>1</v>
      </c>
      <c r="G16" s="4">
        <v>1</v>
      </c>
      <c r="H16" s="97"/>
      <c r="I16" s="97"/>
      <c r="J16" s="138"/>
      <c r="K16" s="81"/>
      <c r="L16" s="72" t="s">
        <v>267</v>
      </c>
      <c r="M16" s="51" t="s">
        <v>147</v>
      </c>
      <c r="N16" s="60" t="s">
        <v>248</v>
      </c>
      <c r="O16" s="51"/>
      <c r="P16" s="13"/>
      <c r="Q16" s="51"/>
      <c r="R16" s="13"/>
      <c r="S16" s="51"/>
      <c r="T16" s="5"/>
      <c r="U16" s="38">
        <v>1</v>
      </c>
      <c r="V16" s="66">
        <v>0.5</v>
      </c>
    </row>
    <row r="17" spans="1:22" ht="72" customHeight="1" x14ac:dyDescent="0.2">
      <c r="A17" s="83"/>
      <c r="B17" s="42" t="s">
        <v>100</v>
      </c>
      <c r="C17" s="15" t="s">
        <v>25</v>
      </c>
      <c r="D17" s="3" t="s">
        <v>21</v>
      </c>
      <c r="E17" s="3" t="s">
        <v>21</v>
      </c>
      <c r="F17" s="3" t="s">
        <v>21</v>
      </c>
      <c r="G17" s="3" t="s">
        <v>21</v>
      </c>
      <c r="H17" s="81"/>
      <c r="I17" s="81"/>
      <c r="J17" s="16" t="s">
        <v>101</v>
      </c>
      <c r="K17" s="14" t="s">
        <v>102</v>
      </c>
      <c r="L17" s="72" t="s">
        <v>267</v>
      </c>
      <c r="M17" s="51" t="s">
        <v>146</v>
      </c>
      <c r="N17" s="60" t="s">
        <v>245</v>
      </c>
      <c r="O17" s="51"/>
      <c r="P17" s="13"/>
      <c r="Q17" s="51"/>
      <c r="R17" s="13"/>
      <c r="S17" s="51"/>
      <c r="T17" s="5"/>
      <c r="U17" s="50" t="s">
        <v>21</v>
      </c>
      <c r="V17" s="61">
        <v>0.9</v>
      </c>
    </row>
    <row r="18" spans="1:22" ht="117.75" customHeight="1" x14ac:dyDescent="0.2">
      <c r="A18" s="83"/>
      <c r="B18" s="42" t="s">
        <v>103</v>
      </c>
      <c r="C18" s="15" t="s">
        <v>25</v>
      </c>
      <c r="D18" s="3" t="s">
        <v>33</v>
      </c>
      <c r="E18" s="3" t="s">
        <v>33</v>
      </c>
      <c r="F18" s="3" t="s">
        <v>33</v>
      </c>
      <c r="G18" s="3" t="s">
        <v>33</v>
      </c>
      <c r="H18" s="90" t="s">
        <v>104</v>
      </c>
      <c r="I18" s="90" t="s">
        <v>105</v>
      </c>
      <c r="J18" s="2" t="s">
        <v>141</v>
      </c>
      <c r="K18" s="14" t="s">
        <v>76</v>
      </c>
      <c r="L18" s="72" t="s">
        <v>267</v>
      </c>
      <c r="M18" s="51" t="s">
        <v>146</v>
      </c>
      <c r="N18" s="60" t="s">
        <v>249</v>
      </c>
      <c r="O18" s="51"/>
      <c r="P18" s="13"/>
      <c r="Q18" s="51"/>
      <c r="R18" s="13"/>
      <c r="S18" s="51"/>
      <c r="T18" s="5"/>
      <c r="U18" s="50" t="s">
        <v>33</v>
      </c>
      <c r="V18" s="61">
        <v>0.8</v>
      </c>
    </row>
    <row r="19" spans="1:22" ht="148.5" customHeight="1" x14ac:dyDescent="0.2">
      <c r="A19" s="84"/>
      <c r="B19" s="42" t="s">
        <v>106</v>
      </c>
      <c r="C19" s="15" t="s">
        <v>25</v>
      </c>
      <c r="D19" s="43">
        <v>1</v>
      </c>
      <c r="E19" s="43">
        <v>1</v>
      </c>
      <c r="F19" s="43">
        <v>1</v>
      </c>
      <c r="G19" s="43">
        <v>1</v>
      </c>
      <c r="H19" s="81"/>
      <c r="I19" s="81"/>
      <c r="J19" s="16" t="s">
        <v>199</v>
      </c>
      <c r="K19" s="14" t="s">
        <v>142</v>
      </c>
      <c r="L19" s="72" t="s">
        <v>267</v>
      </c>
      <c r="M19" s="51" t="s">
        <v>146</v>
      </c>
      <c r="N19" s="60" t="s">
        <v>246</v>
      </c>
      <c r="O19" s="51"/>
      <c r="P19" s="13"/>
      <c r="Q19" s="51"/>
      <c r="R19" s="13"/>
      <c r="S19" s="51"/>
      <c r="T19" s="5"/>
      <c r="U19" s="55">
        <v>1</v>
      </c>
      <c r="V19" s="61">
        <v>1</v>
      </c>
    </row>
    <row r="20" spans="1:22" ht="14.25" customHeight="1" x14ac:dyDescent="0.2">
      <c r="A20" s="7"/>
      <c r="B20" s="7"/>
      <c r="D20" s="7"/>
      <c r="E20" s="7"/>
      <c r="F20" s="7"/>
      <c r="G20" s="7"/>
      <c r="J20" s="7"/>
      <c r="K20" s="7"/>
    </row>
    <row r="21" spans="1:22" ht="17.25" customHeight="1" x14ac:dyDescent="0.2">
      <c r="A21" s="7"/>
      <c r="B21" s="7"/>
      <c r="J21" s="7"/>
      <c r="K21" s="7"/>
    </row>
    <row r="22" spans="1:22" ht="25.5" customHeight="1" x14ac:dyDescent="0.2">
      <c r="A22" s="7"/>
      <c r="B22" s="7"/>
      <c r="J22" s="7"/>
    </row>
    <row r="23" spans="1:22" ht="28.5" customHeight="1" x14ac:dyDescent="0.2">
      <c r="A23" s="7"/>
      <c r="B23" s="7"/>
      <c r="J23" s="7"/>
    </row>
    <row r="24" spans="1:22" ht="34.5" customHeight="1" x14ac:dyDescent="0.2">
      <c r="A24" s="7"/>
      <c r="B24" s="7"/>
      <c r="D24" s="40"/>
      <c r="E24" s="40"/>
      <c r="F24" s="40"/>
      <c r="G24" s="40"/>
      <c r="J24" s="7"/>
    </row>
    <row r="25" spans="1:22" ht="19.5" customHeight="1" x14ac:dyDescent="0.2">
      <c r="A25" s="7"/>
      <c r="B25" s="7"/>
      <c r="J25" s="7"/>
    </row>
    <row r="26" spans="1:22" ht="39" customHeight="1" x14ac:dyDescent="0.2">
      <c r="A26" s="7"/>
      <c r="J26" s="7"/>
      <c r="K26" s="7"/>
    </row>
    <row r="27" spans="1:22" x14ac:dyDescent="0.2">
      <c r="B27" s="41"/>
      <c r="J27" s="7"/>
      <c r="K27" s="7"/>
    </row>
    <row r="28" spans="1:22" x14ac:dyDescent="0.2">
      <c r="B28" s="41"/>
      <c r="D28" s="40"/>
      <c r="E28" s="40"/>
      <c r="F28" s="40"/>
      <c r="G28" s="40"/>
      <c r="J28" s="29"/>
    </row>
    <row r="29" spans="1:22" ht="27" customHeight="1" x14ac:dyDescent="0.2">
      <c r="J29" s="7"/>
      <c r="K29" s="7"/>
    </row>
    <row r="30" spans="1:22" ht="30" customHeight="1" x14ac:dyDescent="0.2">
      <c r="A30" s="7"/>
      <c r="J30" s="7"/>
    </row>
    <row r="31" spans="1:22" ht="31.5" customHeight="1" x14ac:dyDescent="0.2">
      <c r="B31" s="7"/>
      <c r="D31" s="40"/>
      <c r="E31" s="40"/>
      <c r="F31" s="40"/>
      <c r="G31" s="40"/>
      <c r="J31" s="7"/>
    </row>
  </sheetData>
  <mergeCells count="32">
    <mergeCell ref="J15:J16"/>
    <mergeCell ref="K15:K16"/>
    <mergeCell ref="H2:H4"/>
    <mergeCell ref="I2:I4"/>
    <mergeCell ref="J2:J4"/>
    <mergeCell ref="K2:K4"/>
    <mergeCell ref="A5:A19"/>
    <mergeCell ref="H18:H19"/>
    <mergeCell ref="I18:I19"/>
    <mergeCell ref="D2:G2"/>
    <mergeCell ref="H5:H17"/>
    <mergeCell ref="I5:I17"/>
    <mergeCell ref="A1:V1"/>
    <mergeCell ref="U2:V2"/>
    <mergeCell ref="M3:N3"/>
    <mergeCell ref="U3:U4"/>
    <mergeCell ref="V3:V4"/>
    <mergeCell ref="A2:A4"/>
    <mergeCell ref="B2:B4"/>
    <mergeCell ref="C2:C4"/>
    <mergeCell ref="D3:D4"/>
    <mergeCell ref="E3:E4"/>
    <mergeCell ref="F3:F4"/>
    <mergeCell ref="G3:G4"/>
    <mergeCell ref="P8:P9"/>
    <mergeCell ref="R8:R9"/>
    <mergeCell ref="T8:T9"/>
    <mergeCell ref="L2:L4"/>
    <mergeCell ref="M2:T2"/>
    <mergeCell ref="O3:P3"/>
    <mergeCell ref="Q3:R3"/>
    <mergeCell ref="S3:T3"/>
  </mergeCells>
  <conditionalFormatting sqref="M5:M19">
    <cfRule type="containsText" dxfId="11" priority="10" operator="containsText" text="ACTIVIDAD EN DESARROLLO">
      <formula>NOT(ISERROR(SEARCH("ACTIVIDAD EN DESARROLLO",M5)))</formula>
    </cfRule>
    <cfRule type="beginsWith" dxfId="10" priority="11" operator="beginsWith" text="ACTIVIDAD NO EJECUTADA">
      <formula>LEFT(M5,LEN("ACTIVIDAD NO EJECUTADA"))="ACTIVIDAD NO EJECUTADA"</formula>
    </cfRule>
    <cfRule type="beginsWith" dxfId="9" priority="12" operator="beginsWith" text="ACTIVIDAD EJECUTADA">
      <formula>LEFT(M5,LEN("ACTIVIDAD EJECUTADA"))="ACTIVIDAD EJECUTADA"</formula>
    </cfRule>
  </conditionalFormatting>
  <conditionalFormatting sqref="O5:O19">
    <cfRule type="containsText" dxfId="8" priority="7" operator="containsText" text="ACTIVIDAD EN DESARROLLO">
      <formula>NOT(ISERROR(SEARCH("ACTIVIDAD EN DESARROLLO",O5)))</formula>
    </cfRule>
    <cfRule type="beginsWith" dxfId="7" priority="8" operator="beginsWith" text="ACTIVIDAD NO EJECUTADA">
      <formula>LEFT(O5,LEN("ACTIVIDAD NO EJECUTADA"))="ACTIVIDAD NO EJECUTADA"</formula>
    </cfRule>
    <cfRule type="beginsWith" dxfId="6" priority="9" operator="beginsWith" text="ACTIVIDAD EJECUTADA">
      <formula>LEFT(O5,LEN("ACTIVIDAD EJECUTADA"))="ACTIVIDAD EJECUTADA"</formula>
    </cfRule>
  </conditionalFormatting>
  <conditionalFormatting sqref="Q5:Q19">
    <cfRule type="containsText" dxfId="5" priority="4" operator="containsText" text="ACTIVIDAD EN DESARROLLO">
      <formula>NOT(ISERROR(SEARCH("ACTIVIDAD EN DESARROLLO",Q5)))</formula>
    </cfRule>
    <cfRule type="beginsWith" dxfId="4" priority="5" operator="beginsWith" text="ACTIVIDAD NO EJECUTADA">
      <formula>LEFT(Q5,LEN("ACTIVIDAD NO EJECUTADA"))="ACTIVIDAD NO EJECUTADA"</formula>
    </cfRule>
    <cfRule type="beginsWith" dxfId="3" priority="6" operator="beginsWith" text="ACTIVIDAD EJECUTADA">
      <formula>LEFT(Q5,LEN("ACTIVIDAD EJECUTADA"))="ACTIVIDAD EJECUTADA"</formula>
    </cfRule>
  </conditionalFormatting>
  <conditionalFormatting sqref="S5:S19">
    <cfRule type="containsText" dxfId="2" priority="1" operator="containsText" text="ACTIVIDAD EN DESARROLLO">
      <formula>NOT(ISERROR(SEARCH("ACTIVIDAD EN DESARROLLO",S5)))</formula>
    </cfRule>
    <cfRule type="beginsWith" dxfId="1" priority="2" operator="beginsWith" text="ACTIVIDAD NO EJECUTADA">
      <formula>LEFT(S5,LEN("ACTIVIDAD NO EJECUTADA"))="ACTIVIDAD NO EJECUTADA"</formula>
    </cfRule>
    <cfRule type="beginsWith" dxfId="0" priority="3" operator="beginsWith" text="ACTIVIDAD EJECUTADA">
      <formula>LEFT(S5,LEN("ACTIVIDAD EJECUTADA"))="ACTIVIDAD EJECUTADA"</formula>
    </cfRule>
  </conditionalFormatting>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Hoja5!$A$1:$A$3</xm:f>
          </x14:formula1>
          <xm:sqref>M5:M19 O5:O19 Q5:Q19 S5:S19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topLeftCell="A6" workbookViewId="0">
      <selection activeCell="B20" sqref="B20"/>
    </sheetView>
  </sheetViews>
  <sheetFormatPr baseColWidth="10" defaultRowHeight="15" x14ac:dyDescent="0.25"/>
  <cols>
    <col min="1" max="1" width="32" customWidth="1"/>
  </cols>
  <sheetData>
    <row r="1" spans="1:1" hidden="1" x14ac:dyDescent="0.25">
      <c r="A1" s="9" t="s">
        <v>146</v>
      </c>
    </row>
    <row r="2" spans="1:1" hidden="1" x14ac:dyDescent="0.25">
      <c r="A2" s="9" t="s">
        <v>148</v>
      </c>
    </row>
    <row r="3" spans="1:1" hidden="1" x14ac:dyDescent="0.25">
      <c r="A3" s="9" t="s">
        <v>147</v>
      </c>
    </row>
    <row r="4" spans="1:1" hidden="1" x14ac:dyDescent="0.25"/>
    <row r="5" spans="1:1" hidden="1"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6"/>
  <sheetViews>
    <sheetView showGridLines="0" workbookViewId="0">
      <selection activeCell="V6" sqref="V6"/>
    </sheetView>
  </sheetViews>
  <sheetFormatPr baseColWidth="10" defaultRowHeight="11.25" x14ac:dyDescent="0.15"/>
  <cols>
    <col min="1" max="1" width="23" style="10" customWidth="1"/>
    <col min="2" max="16" width="7" style="10" customWidth="1"/>
    <col min="17" max="17" width="11.42578125" style="10"/>
    <col min="18" max="19" width="0" style="10" hidden="1" customWidth="1"/>
    <col min="20" max="16384" width="11.42578125" style="10"/>
  </cols>
  <sheetData>
    <row r="1" spans="1:18" x14ac:dyDescent="0.15">
      <c r="A1" s="142" t="s">
        <v>207</v>
      </c>
      <c r="B1" s="142"/>
      <c r="C1" s="142"/>
      <c r="D1" s="142"/>
      <c r="E1" s="142"/>
      <c r="F1" s="142"/>
      <c r="G1" s="142"/>
      <c r="H1" s="142"/>
      <c r="I1" s="142"/>
      <c r="J1" s="142"/>
      <c r="K1" s="142"/>
      <c r="L1" s="142"/>
      <c r="M1" s="142"/>
      <c r="N1" s="142"/>
      <c r="O1" s="142"/>
      <c r="P1" s="142"/>
      <c r="R1" s="67">
        <v>1</v>
      </c>
    </row>
    <row r="2" spans="1:18" ht="15" customHeight="1" x14ac:dyDescent="0.15">
      <c r="A2" s="70" t="s">
        <v>200</v>
      </c>
      <c r="B2" s="143" t="s">
        <v>203</v>
      </c>
      <c r="C2" s="144"/>
      <c r="D2" s="144"/>
      <c r="E2" s="144"/>
      <c r="F2" s="144"/>
      <c r="G2" s="145"/>
      <c r="H2" s="141" t="s">
        <v>204</v>
      </c>
      <c r="I2" s="141"/>
      <c r="J2" s="141"/>
      <c r="K2" s="141" t="s">
        <v>205</v>
      </c>
      <c r="L2" s="141"/>
      <c r="M2" s="141"/>
      <c r="N2" s="141" t="s">
        <v>206</v>
      </c>
      <c r="O2" s="141"/>
      <c r="P2" s="141"/>
    </row>
    <row r="3" spans="1:18" ht="90.75" x14ac:dyDescent="0.15">
      <c r="A3" s="70" t="s">
        <v>200</v>
      </c>
      <c r="B3" s="52" t="s">
        <v>201</v>
      </c>
      <c r="C3" s="52" t="s">
        <v>247</v>
      </c>
      <c r="D3" s="52" t="s">
        <v>209</v>
      </c>
      <c r="E3" s="52" t="s">
        <v>247</v>
      </c>
      <c r="F3" s="52" t="s">
        <v>202</v>
      </c>
      <c r="G3" s="52" t="s">
        <v>247</v>
      </c>
      <c r="H3" s="52" t="s">
        <v>201</v>
      </c>
      <c r="I3" s="52" t="s">
        <v>209</v>
      </c>
      <c r="J3" s="52" t="s">
        <v>202</v>
      </c>
      <c r="K3" s="52" t="s">
        <v>201</v>
      </c>
      <c r="L3" s="52" t="s">
        <v>209</v>
      </c>
      <c r="M3" s="52" t="s">
        <v>202</v>
      </c>
      <c r="N3" s="52" t="s">
        <v>201</v>
      </c>
      <c r="O3" s="52" t="s">
        <v>209</v>
      </c>
      <c r="P3" s="52" t="s">
        <v>202</v>
      </c>
    </row>
    <row r="4" spans="1:18" x14ac:dyDescent="0.15">
      <c r="A4" s="8" t="s">
        <v>146</v>
      </c>
      <c r="B4" s="49">
        <f>COUNTIF(MCC!M$5:M32,Consolidado!A4)</f>
        <v>27</v>
      </c>
      <c r="C4" s="68">
        <f>B4*R$1/B$7</f>
        <v>0.9642857142857143</v>
      </c>
      <c r="D4" s="49">
        <f>COUNTIF(Apoyo!M$5:M11,Consolidado!A4)</f>
        <v>6</v>
      </c>
      <c r="E4" s="68">
        <f>D4*$R$1/D$7</f>
        <v>1</v>
      </c>
      <c r="F4" s="49">
        <f>COUNTIF(Financiero!M$5:M19,Consolidado!A4)</f>
        <v>13</v>
      </c>
      <c r="G4" s="68">
        <f>F4*$R$1/F$7</f>
        <v>0.8666666666666667</v>
      </c>
      <c r="H4" s="49">
        <f>COUNTIF(MCC!O$5:O32,Consolidado!A4)</f>
        <v>0</v>
      </c>
      <c r="I4" s="49">
        <f>COUNTIF(Apoyo!O$5:O11,Consolidado!A4)</f>
        <v>0</v>
      </c>
      <c r="J4" s="49">
        <f>COUNTIF(Financiero!O$5:O19,Consolidado!A4)</f>
        <v>0</v>
      </c>
      <c r="K4" s="49">
        <f>COUNTIF(MCC!Q$5:Q32,Consolidado!A4)</f>
        <v>0</v>
      </c>
      <c r="L4" s="49">
        <f>COUNTIF(Apoyo!Q$5:Q11,Consolidado!A4)</f>
        <v>0</v>
      </c>
      <c r="M4" s="49">
        <f>COUNTIF(Financiero!Q$5:Q19,Consolidado!A4)</f>
        <v>0</v>
      </c>
      <c r="N4" s="49">
        <f>COUNTIF(MCC!S$5:S32,Consolidado!A4)</f>
        <v>0</v>
      </c>
      <c r="O4" s="49">
        <f>COUNTIF(Apoyo!S$5:S11,Consolidado!A4)</f>
        <v>0</v>
      </c>
      <c r="P4" s="49">
        <f>COUNTIF(Financiero!S$5:S19,Consolidado!A4)</f>
        <v>0</v>
      </c>
    </row>
    <row r="5" spans="1:18" x14ac:dyDescent="0.15">
      <c r="A5" s="8" t="s">
        <v>148</v>
      </c>
      <c r="B5" s="49">
        <f>COUNTIF(MCC!M$5:M33,Consolidado!A5)</f>
        <v>0</v>
      </c>
      <c r="C5" s="68">
        <f t="shared" ref="C5:C7" si="0">B5*R$1/B$7</f>
        <v>0</v>
      </c>
      <c r="D5" s="49">
        <f>COUNTIF(Apoyo!M$5:M12,Consolidado!A5)</f>
        <v>0</v>
      </c>
      <c r="E5" s="68">
        <f t="shared" ref="E5:E7" si="1">D5*$R$1/D$7</f>
        <v>0</v>
      </c>
      <c r="F5" s="49">
        <f>COUNTIF(Financiero!M$5:M20,Consolidado!A5)</f>
        <v>1</v>
      </c>
      <c r="G5" s="68">
        <f t="shared" ref="G5:G7" si="2">F5*$R$1/F$7</f>
        <v>6.6666666666666666E-2</v>
      </c>
      <c r="H5" s="49">
        <f>COUNTIF(MCC!O$5:O33,Consolidado!A5)</f>
        <v>0</v>
      </c>
      <c r="I5" s="49">
        <f>COUNTIF(Apoyo!O$5:O12,Consolidado!A5)</f>
        <v>0</v>
      </c>
      <c r="J5" s="49">
        <f>COUNTIF(Financiero!O$5:O20,Consolidado!A5)</f>
        <v>0</v>
      </c>
      <c r="K5" s="49">
        <f>COUNTIF(MCC!Q$5:Q33,Consolidado!A5)</f>
        <v>0</v>
      </c>
      <c r="L5" s="49">
        <f>COUNTIF(Apoyo!Q$5:Q12,Consolidado!A5)</f>
        <v>0</v>
      </c>
      <c r="M5" s="49">
        <f>COUNTIF(Financiero!Q$5:Q20,Consolidado!A5)</f>
        <v>0</v>
      </c>
      <c r="N5" s="49">
        <f>COUNTIF(MCC!S$5:S33,Consolidado!A5)</f>
        <v>0</v>
      </c>
      <c r="O5" s="49">
        <f>COUNTIF(Apoyo!S$5:S12,Consolidado!A5)</f>
        <v>0</v>
      </c>
      <c r="P5" s="49">
        <f>COUNTIF(Financiero!S$5:S20,Consolidado!A5)</f>
        <v>0</v>
      </c>
    </row>
    <row r="6" spans="1:18" x14ac:dyDescent="0.15">
      <c r="A6" s="8" t="s">
        <v>147</v>
      </c>
      <c r="B6" s="49">
        <f>COUNTIF(MCC!M$5:M34,Consolidado!A6)</f>
        <v>1</v>
      </c>
      <c r="C6" s="68">
        <f t="shared" si="0"/>
        <v>3.5714285714285712E-2</v>
      </c>
      <c r="D6" s="49">
        <f>COUNTIF(Apoyo!M$5:M13,Consolidado!A6)</f>
        <v>0</v>
      </c>
      <c r="E6" s="68">
        <f t="shared" si="1"/>
        <v>0</v>
      </c>
      <c r="F6" s="49">
        <f>COUNTIF(Financiero!M$5:M21,Consolidado!A6)</f>
        <v>1</v>
      </c>
      <c r="G6" s="68">
        <f t="shared" si="2"/>
        <v>6.6666666666666666E-2</v>
      </c>
      <c r="H6" s="49">
        <f>COUNTIF(MCC!O$5:O34,Consolidado!A6)</f>
        <v>0</v>
      </c>
      <c r="I6" s="49">
        <f>COUNTIF(Apoyo!O$5:O13,Consolidado!A6)</f>
        <v>0</v>
      </c>
      <c r="J6" s="49">
        <f>COUNTIF(Financiero!O$5:O21,Consolidado!A6)</f>
        <v>0</v>
      </c>
      <c r="K6" s="49">
        <f>COUNTIF(MCC!Q$5:Q34,Consolidado!A6)</f>
        <v>0</v>
      </c>
      <c r="L6" s="49">
        <f>COUNTIF(Apoyo!Q$5:Q13,Consolidado!A6)</f>
        <v>0</v>
      </c>
      <c r="M6" s="49">
        <f>COUNTIF(Financiero!Q$5:Q21,Consolidado!A6)</f>
        <v>0</v>
      </c>
      <c r="N6" s="49">
        <f>COUNTIF(MCC!S$5:S34,Consolidado!A6)</f>
        <v>0</v>
      </c>
      <c r="O6" s="49">
        <f>COUNTIF(Apoyo!S$5:S13,Consolidado!A6)</f>
        <v>0</v>
      </c>
      <c r="P6" s="49">
        <f>COUNTIF(Financiero!S$5:S21,Consolidado!A6)</f>
        <v>0</v>
      </c>
    </row>
    <row r="7" spans="1:18" x14ac:dyDescent="0.15">
      <c r="A7" s="8" t="s">
        <v>208</v>
      </c>
      <c r="B7" s="49">
        <f>SUM(B4:B6)</f>
        <v>28</v>
      </c>
      <c r="C7" s="68">
        <f t="shared" si="0"/>
        <v>1</v>
      </c>
      <c r="D7" s="49">
        <f t="shared" ref="D7:P7" si="3">SUM(D4:D6)</f>
        <v>6</v>
      </c>
      <c r="E7" s="68">
        <f t="shared" si="1"/>
        <v>1</v>
      </c>
      <c r="F7" s="49">
        <f t="shared" si="3"/>
        <v>15</v>
      </c>
      <c r="G7" s="68">
        <f t="shared" si="2"/>
        <v>1</v>
      </c>
      <c r="H7" s="49">
        <f t="shared" si="3"/>
        <v>0</v>
      </c>
      <c r="I7" s="49">
        <f t="shared" si="3"/>
        <v>0</v>
      </c>
      <c r="J7" s="49">
        <f t="shared" si="3"/>
        <v>0</v>
      </c>
      <c r="K7" s="49">
        <f t="shared" si="3"/>
        <v>0</v>
      </c>
      <c r="L7" s="49">
        <f t="shared" si="3"/>
        <v>0</v>
      </c>
      <c r="M7" s="49">
        <f t="shared" si="3"/>
        <v>0</v>
      </c>
      <c r="N7" s="49">
        <f t="shared" si="3"/>
        <v>0</v>
      </c>
      <c r="O7" s="49">
        <f t="shared" si="3"/>
        <v>0</v>
      </c>
      <c r="P7" s="49">
        <f t="shared" si="3"/>
        <v>0</v>
      </c>
    </row>
    <row r="9" spans="1:18" ht="18.75" customHeight="1" x14ac:dyDescent="0.15">
      <c r="A9" s="56" t="s">
        <v>269</v>
      </c>
      <c r="B9" s="78">
        <f>AVERAGE(C4,E4,G4)</f>
        <v>0.94365079365079374</v>
      </c>
    </row>
    <row r="10" spans="1:18" ht="57.75" x14ac:dyDescent="0.15">
      <c r="A10" s="56"/>
      <c r="B10" s="73" t="s">
        <v>146</v>
      </c>
      <c r="C10" s="73" t="s">
        <v>148</v>
      </c>
      <c r="D10" s="73" t="s">
        <v>147</v>
      </c>
    </row>
    <row r="11" spans="1:18" ht="22.5" x14ac:dyDescent="0.15">
      <c r="A11" s="71" t="s">
        <v>201</v>
      </c>
      <c r="B11" s="56">
        <f>B4</f>
        <v>27</v>
      </c>
      <c r="C11" s="56">
        <f>B5</f>
        <v>0</v>
      </c>
      <c r="D11" s="56">
        <f>B6</f>
        <v>1</v>
      </c>
    </row>
    <row r="12" spans="1:18" x14ac:dyDescent="0.15">
      <c r="A12" s="71" t="s">
        <v>247</v>
      </c>
      <c r="B12" s="69">
        <f>C4</f>
        <v>0.9642857142857143</v>
      </c>
      <c r="C12" s="69">
        <f>C5</f>
        <v>0</v>
      </c>
      <c r="D12" s="69">
        <f>C6</f>
        <v>3.5714285714285712E-2</v>
      </c>
    </row>
    <row r="13" spans="1:18" ht="22.5" x14ac:dyDescent="0.15">
      <c r="A13" s="71" t="s">
        <v>209</v>
      </c>
      <c r="B13" s="56">
        <f>D4</f>
        <v>6</v>
      </c>
      <c r="C13" s="56">
        <f>D5</f>
        <v>0</v>
      </c>
      <c r="D13" s="56">
        <f>D6</f>
        <v>0</v>
      </c>
    </row>
    <row r="14" spans="1:18" x14ac:dyDescent="0.15">
      <c r="A14" s="71" t="s">
        <v>247</v>
      </c>
      <c r="B14" s="69">
        <f>E4</f>
        <v>1</v>
      </c>
      <c r="C14" s="69">
        <f>E5</f>
        <v>0</v>
      </c>
      <c r="D14" s="69">
        <f>E6</f>
        <v>0</v>
      </c>
    </row>
    <row r="15" spans="1:18" ht="22.5" x14ac:dyDescent="0.15">
      <c r="A15" s="71" t="s">
        <v>202</v>
      </c>
      <c r="B15" s="56">
        <f>F4</f>
        <v>13</v>
      </c>
      <c r="C15" s="56">
        <f>F5</f>
        <v>1</v>
      </c>
      <c r="D15" s="56">
        <f>F6</f>
        <v>1</v>
      </c>
    </row>
    <row r="16" spans="1:18" x14ac:dyDescent="0.15">
      <c r="A16" s="71" t="s">
        <v>247</v>
      </c>
      <c r="B16" s="69">
        <f>G4</f>
        <v>0.8666666666666667</v>
      </c>
      <c r="C16" s="69">
        <f>G5</f>
        <v>6.6666666666666666E-2</v>
      </c>
      <c r="D16" s="69">
        <f>G6</f>
        <v>6.6666666666666666E-2</v>
      </c>
    </row>
  </sheetData>
  <mergeCells count="5">
    <mergeCell ref="H2:J2"/>
    <mergeCell ref="K2:M2"/>
    <mergeCell ref="N2:P2"/>
    <mergeCell ref="A1:P1"/>
    <mergeCell ref="B2:G2"/>
  </mergeCells>
  <pageMargins left="0.7" right="0.7" top="0.75" bottom="0.75" header="0.3" footer="0.3"/>
  <ignoredErrors>
    <ignoredError sqref="C7 E7 F4 F5:F7 G7" formula="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MCC</vt:lpstr>
      <vt:lpstr>Apoyo</vt:lpstr>
      <vt:lpstr>Financiero</vt:lpstr>
      <vt:lpstr>Hoja5</vt:lpstr>
      <vt:lpstr>Consolidado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Leonor Avendaño</dc:creator>
  <cp:lastModifiedBy>ADMINISTRATIVO</cp:lastModifiedBy>
  <dcterms:created xsi:type="dcterms:W3CDTF">2020-11-27T19:18:10Z</dcterms:created>
  <dcterms:modified xsi:type="dcterms:W3CDTF">2021-06-19T13:51:30Z</dcterms:modified>
</cp:coreProperties>
</file>